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 Zelenkova\Downloads\"/>
    </mc:Choice>
  </mc:AlternateContent>
  <bookViews>
    <workbookView xWindow="-105" yWindow="-45" windowWidth="23250" windowHeight="12510"/>
  </bookViews>
  <sheets>
    <sheet name="1. Итоги 2021-2022 уч. года" sheetId="1" r:id="rId1"/>
    <sheet name="2. Формы получения образования" sheetId="2" r:id="rId2"/>
    <sheet name="3. Распределение выпускников" sheetId="9" r:id="rId3"/>
    <sheet name="4.1. Результаты ГИА-9" sheetId="8" r:id="rId4"/>
    <sheet name="4.2. Результаты ГИА-11" sheetId="17" r:id="rId5"/>
    <sheet name="5. Проф. обучение" sheetId="7" r:id="rId6"/>
  </sheets>
  <definedNames>
    <definedName name="_xlnm.Print_Area" localSheetId="5">'5. Проф. обучение'!$A$1:$H$15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9" l="1"/>
  <c r="N32" i="8" l="1"/>
  <c r="O32" i="8"/>
  <c r="N22" i="8"/>
  <c r="N33" i="8" s="1"/>
  <c r="O22" i="8"/>
  <c r="O33" i="8" s="1"/>
  <c r="M22" i="8"/>
  <c r="S32" i="2" l="1"/>
  <c r="T32" i="2"/>
  <c r="S22" i="2"/>
  <c r="T22" i="2"/>
  <c r="T33" i="2" l="1"/>
  <c r="S33" i="2"/>
  <c r="S14" i="8"/>
  <c r="S15" i="8"/>
  <c r="S16" i="8"/>
  <c r="S17" i="8"/>
  <c r="S18" i="8"/>
  <c r="S19" i="8"/>
  <c r="S20" i="8"/>
  <c r="S21" i="8"/>
  <c r="S23" i="8"/>
  <c r="S24" i="8"/>
  <c r="S25" i="8"/>
  <c r="S26" i="8"/>
  <c r="S27" i="8"/>
  <c r="S28" i="8"/>
  <c r="S29" i="8"/>
  <c r="S30" i="8"/>
  <c r="S31" i="8"/>
  <c r="S13" i="8"/>
  <c r="AA39" i="9"/>
  <c r="AA36" i="9"/>
  <c r="AA33" i="9"/>
  <c r="AA30" i="9"/>
  <c r="AA27" i="9"/>
  <c r="AA24" i="9"/>
  <c r="AA21" i="9"/>
  <c r="AA42" i="9" l="1"/>
  <c r="AA41" i="9"/>
  <c r="AA40" i="9"/>
  <c r="Y16" i="9"/>
  <c r="Y17" i="9"/>
  <c r="Y19" i="9"/>
  <c r="Y20" i="9"/>
  <c r="Y22" i="9"/>
  <c r="Y23" i="9"/>
  <c r="Y25" i="9"/>
  <c r="Y26" i="9"/>
  <c r="Y28" i="9"/>
  <c r="Y29" i="9"/>
  <c r="Y31" i="9"/>
  <c r="Y32" i="9"/>
  <c r="Y34" i="9"/>
  <c r="Y35" i="9"/>
  <c r="Y37" i="9"/>
  <c r="Y38" i="9"/>
  <c r="W80" i="9"/>
  <c r="W79" i="9"/>
  <c r="V78" i="9"/>
  <c r="W78" i="9"/>
  <c r="X78" i="9"/>
  <c r="V75" i="9"/>
  <c r="W75" i="9"/>
  <c r="X75" i="9"/>
  <c r="V72" i="9"/>
  <c r="W72" i="9"/>
  <c r="X72" i="9"/>
  <c r="V69" i="9"/>
  <c r="W69" i="9"/>
  <c r="X69" i="9"/>
  <c r="V66" i="9"/>
  <c r="W66" i="9"/>
  <c r="X66" i="9"/>
  <c r="V63" i="9"/>
  <c r="W63" i="9"/>
  <c r="X63" i="9"/>
  <c r="V60" i="9"/>
  <c r="W60" i="9"/>
  <c r="X60" i="9"/>
  <c r="V57" i="9"/>
  <c r="W57" i="9"/>
  <c r="X57" i="9"/>
  <c r="V54" i="9"/>
  <c r="W54" i="9"/>
  <c r="X54" i="9"/>
  <c r="Y53" i="9"/>
  <c r="Y55" i="9"/>
  <c r="Y56" i="9"/>
  <c r="Y58" i="9"/>
  <c r="Y59" i="9"/>
  <c r="Y61" i="9"/>
  <c r="Y62" i="9"/>
  <c r="Y64" i="9"/>
  <c r="Y65" i="9"/>
  <c r="Y67" i="9"/>
  <c r="Y68" i="9"/>
  <c r="Y70" i="9"/>
  <c r="Y71" i="9"/>
  <c r="Y73" i="9"/>
  <c r="Y74" i="9"/>
  <c r="Y76" i="9"/>
  <c r="Y77" i="9"/>
  <c r="Y52" i="9"/>
  <c r="W81" i="9" l="1"/>
  <c r="O12" i="17" l="1"/>
  <c r="O13" i="17"/>
  <c r="O14" i="17"/>
  <c r="O15" i="17"/>
  <c r="O16" i="17"/>
  <c r="O17" i="17"/>
  <c r="O18" i="17"/>
  <c r="O19" i="17"/>
  <c r="O21" i="17"/>
  <c r="O22" i="17"/>
  <c r="O23" i="17"/>
  <c r="O24" i="17"/>
  <c r="O25" i="17"/>
  <c r="O26" i="17"/>
  <c r="O27" i="17"/>
  <c r="O28" i="17"/>
  <c r="O29" i="17"/>
  <c r="O11" i="17"/>
  <c r="C30" i="17" l="1"/>
  <c r="D30" i="17"/>
  <c r="E30" i="17"/>
  <c r="F30" i="17"/>
  <c r="G30" i="17"/>
  <c r="H30" i="17"/>
  <c r="I30" i="17"/>
  <c r="J30" i="17"/>
  <c r="K30" i="17"/>
  <c r="L30" i="17"/>
  <c r="M30" i="17"/>
  <c r="N30" i="17"/>
  <c r="B30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B20" i="17"/>
  <c r="C32" i="8"/>
  <c r="D32" i="8"/>
  <c r="E32" i="8"/>
  <c r="F32" i="8"/>
  <c r="G32" i="8"/>
  <c r="H32" i="8"/>
  <c r="I32" i="8"/>
  <c r="J32" i="8"/>
  <c r="K32" i="8"/>
  <c r="L32" i="8"/>
  <c r="M32" i="8"/>
  <c r="P32" i="8"/>
  <c r="Q32" i="8"/>
  <c r="B32" i="8"/>
  <c r="C22" i="8"/>
  <c r="D22" i="8"/>
  <c r="E22" i="8"/>
  <c r="F22" i="8"/>
  <c r="G22" i="8"/>
  <c r="H22" i="8"/>
  <c r="I22" i="8"/>
  <c r="J22" i="8"/>
  <c r="K22" i="8"/>
  <c r="L22" i="8"/>
  <c r="P22" i="8"/>
  <c r="Q22" i="8"/>
  <c r="B22" i="8"/>
  <c r="D79" i="9"/>
  <c r="E79" i="9"/>
  <c r="G79" i="9"/>
  <c r="I79" i="9"/>
  <c r="K79" i="9"/>
  <c r="M79" i="9"/>
  <c r="O79" i="9"/>
  <c r="Q79" i="9"/>
  <c r="S79" i="9"/>
  <c r="U79" i="9"/>
  <c r="D80" i="9"/>
  <c r="E80" i="9"/>
  <c r="G80" i="9"/>
  <c r="I80" i="9"/>
  <c r="K80" i="9"/>
  <c r="M80" i="9"/>
  <c r="O80" i="9"/>
  <c r="Q80" i="9"/>
  <c r="S80" i="9"/>
  <c r="U80" i="9"/>
  <c r="C80" i="9"/>
  <c r="X80" i="9" s="1"/>
  <c r="C79" i="9"/>
  <c r="X79" i="9" s="1"/>
  <c r="D78" i="9"/>
  <c r="E78" i="9"/>
  <c r="G78" i="9"/>
  <c r="I78" i="9"/>
  <c r="K78" i="9"/>
  <c r="M78" i="9"/>
  <c r="O78" i="9"/>
  <c r="Q78" i="9"/>
  <c r="S78" i="9"/>
  <c r="U78" i="9"/>
  <c r="D75" i="9"/>
  <c r="E75" i="9"/>
  <c r="G75" i="9"/>
  <c r="I75" i="9"/>
  <c r="K75" i="9"/>
  <c r="M75" i="9"/>
  <c r="O75" i="9"/>
  <c r="Q75" i="9"/>
  <c r="S75" i="9"/>
  <c r="U75" i="9"/>
  <c r="D72" i="9"/>
  <c r="E72" i="9"/>
  <c r="G72" i="9"/>
  <c r="I72" i="9"/>
  <c r="K72" i="9"/>
  <c r="M72" i="9"/>
  <c r="O72" i="9"/>
  <c r="Q72" i="9"/>
  <c r="S72" i="9"/>
  <c r="U72" i="9"/>
  <c r="D69" i="9"/>
  <c r="E69" i="9"/>
  <c r="G69" i="9"/>
  <c r="I69" i="9"/>
  <c r="K69" i="9"/>
  <c r="M69" i="9"/>
  <c r="O69" i="9"/>
  <c r="Q69" i="9"/>
  <c r="S69" i="9"/>
  <c r="U69" i="9"/>
  <c r="D66" i="9"/>
  <c r="E66" i="9"/>
  <c r="G66" i="9"/>
  <c r="I66" i="9"/>
  <c r="K66" i="9"/>
  <c r="M66" i="9"/>
  <c r="O66" i="9"/>
  <c r="Q66" i="9"/>
  <c r="S66" i="9"/>
  <c r="U66" i="9"/>
  <c r="C78" i="9"/>
  <c r="C75" i="9"/>
  <c r="C72" i="9"/>
  <c r="C69" i="9"/>
  <c r="C66" i="9"/>
  <c r="D63" i="9"/>
  <c r="E63" i="9"/>
  <c r="G63" i="9"/>
  <c r="I63" i="9"/>
  <c r="K63" i="9"/>
  <c r="M63" i="9"/>
  <c r="O63" i="9"/>
  <c r="Q63" i="9"/>
  <c r="S63" i="9"/>
  <c r="U63" i="9"/>
  <c r="C63" i="9"/>
  <c r="D60" i="9"/>
  <c r="E60" i="9"/>
  <c r="G60" i="9"/>
  <c r="I60" i="9"/>
  <c r="K60" i="9"/>
  <c r="M60" i="9"/>
  <c r="O60" i="9"/>
  <c r="Q60" i="9"/>
  <c r="S60" i="9"/>
  <c r="U60" i="9"/>
  <c r="C60" i="9"/>
  <c r="D57" i="9"/>
  <c r="E57" i="9"/>
  <c r="G57" i="9"/>
  <c r="I57" i="9"/>
  <c r="K57" i="9"/>
  <c r="M57" i="9"/>
  <c r="O57" i="9"/>
  <c r="Q57" i="9"/>
  <c r="S57" i="9"/>
  <c r="U57" i="9"/>
  <c r="C57" i="9"/>
  <c r="E54" i="9"/>
  <c r="G54" i="9"/>
  <c r="I54" i="9"/>
  <c r="K54" i="9"/>
  <c r="M54" i="9"/>
  <c r="O54" i="9"/>
  <c r="Q54" i="9"/>
  <c r="S54" i="9"/>
  <c r="U54" i="9"/>
  <c r="C54" i="9"/>
  <c r="F15" i="7"/>
  <c r="D39" i="9"/>
  <c r="E39" i="9"/>
  <c r="G39" i="9"/>
  <c r="I39" i="9"/>
  <c r="K39" i="9"/>
  <c r="M39" i="9"/>
  <c r="O39" i="9"/>
  <c r="Q39" i="9"/>
  <c r="S39" i="9"/>
  <c r="U39" i="9"/>
  <c r="W39" i="9"/>
  <c r="D36" i="9"/>
  <c r="E36" i="9"/>
  <c r="G36" i="9"/>
  <c r="I36" i="9"/>
  <c r="K36" i="9"/>
  <c r="M36" i="9"/>
  <c r="O36" i="9"/>
  <c r="Q36" i="9"/>
  <c r="S36" i="9"/>
  <c r="U36" i="9"/>
  <c r="W36" i="9"/>
  <c r="D33" i="9"/>
  <c r="E33" i="9"/>
  <c r="G33" i="9"/>
  <c r="I33" i="9"/>
  <c r="K33" i="9"/>
  <c r="M33" i="9"/>
  <c r="O33" i="9"/>
  <c r="Q33" i="9"/>
  <c r="S33" i="9"/>
  <c r="U33" i="9"/>
  <c r="W33" i="9"/>
  <c r="D30" i="9"/>
  <c r="E30" i="9"/>
  <c r="G30" i="9"/>
  <c r="I30" i="9"/>
  <c r="K30" i="9"/>
  <c r="M30" i="9"/>
  <c r="O30" i="9"/>
  <c r="Q30" i="9"/>
  <c r="S30" i="9"/>
  <c r="U30" i="9"/>
  <c r="W30" i="9"/>
  <c r="D27" i="9"/>
  <c r="E27" i="9"/>
  <c r="G27" i="9"/>
  <c r="I27" i="9"/>
  <c r="K27" i="9"/>
  <c r="M27" i="9"/>
  <c r="O27" i="9"/>
  <c r="Q27" i="9"/>
  <c r="S27" i="9"/>
  <c r="U27" i="9"/>
  <c r="W27" i="9"/>
  <c r="D24" i="9"/>
  <c r="E24" i="9"/>
  <c r="G24" i="9"/>
  <c r="I24" i="9"/>
  <c r="K24" i="9"/>
  <c r="M24" i="9"/>
  <c r="O24" i="9"/>
  <c r="Q24" i="9"/>
  <c r="S24" i="9"/>
  <c r="U24" i="9"/>
  <c r="W24" i="9"/>
  <c r="D21" i="9"/>
  <c r="E21" i="9"/>
  <c r="G21" i="9"/>
  <c r="I21" i="9"/>
  <c r="K21" i="9"/>
  <c r="M21" i="9"/>
  <c r="O21" i="9"/>
  <c r="Q21" i="9"/>
  <c r="S21" i="9"/>
  <c r="U21" i="9"/>
  <c r="W21" i="9"/>
  <c r="D40" i="9"/>
  <c r="E40" i="9"/>
  <c r="G40" i="9"/>
  <c r="I40" i="9"/>
  <c r="K40" i="9"/>
  <c r="M40" i="9"/>
  <c r="O40" i="9"/>
  <c r="Q40" i="9"/>
  <c r="S40" i="9"/>
  <c r="U40" i="9"/>
  <c r="W40" i="9"/>
  <c r="D41" i="9"/>
  <c r="E41" i="9"/>
  <c r="G41" i="9"/>
  <c r="I41" i="9"/>
  <c r="K41" i="9"/>
  <c r="M41" i="9"/>
  <c r="O41" i="9"/>
  <c r="Q41" i="9"/>
  <c r="S41" i="9"/>
  <c r="U41" i="9"/>
  <c r="W41" i="9"/>
  <c r="C41" i="9"/>
  <c r="C40" i="9"/>
  <c r="C39" i="9"/>
  <c r="C36" i="9"/>
  <c r="C33" i="9"/>
  <c r="C30" i="9"/>
  <c r="C27" i="9"/>
  <c r="C24" i="9"/>
  <c r="C21" i="9"/>
  <c r="D18" i="9"/>
  <c r="E18" i="9"/>
  <c r="G18" i="9"/>
  <c r="I18" i="9"/>
  <c r="K18" i="9"/>
  <c r="M18" i="9"/>
  <c r="O18" i="9"/>
  <c r="Q18" i="9"/>
  <c r="S18" i="9"/>
  <c r="U18" i="9"/>
  <c r="W18" i="9"/>
  <c r="C18" i="9"/>
  <c r="D15" i="9"/>
  <c r="E15" i="9"/>
  <c r="G15" i="9"/>
  <c r="I15" i="9"/>
  <c r="K15" i="9"/>
  <c r="M15" i="9"/>
  <c r="O15" i="9"/>
  <c r="Q15" i="9"/>
  <c r="S15" i="9"/>
  <c r="U15" i="9"/>
  <c r="W15" i="9"/>
  <c r="C15" i="9"/>
  <c r="G32" i="2"/>
  <c r="H32" i="2"/>
  <c r="I32" i="2"/>
  <c r="J32" i="2"/>
  <c r="K32" i="2"/>
  <c r="L32" i="2"/>
  <c r="M32" i="2"/>
  <c r="N32" i="2"/>
  <c r="O32" i="2"/>
  <c r="P32" i="2"/>
  <c r="Q32" i="2"/>
  <c r="R32" i="2"/>
  <c r="C32" i="2"/>
  <c r="D32" i="2"/>
  <c r="E32" i="2"/>
  <c r="F32" i="2"/>
  <c r="B32" i="2"/>
  <c r="O22" i="2"/>
  <c r="P22" i="2"/>
  <c r="R22" i="2"/>
  <c r="L22" i="2"/>
  <c r="M22" i="2"/>
  <c r="N22" i="2"/>
  <c r="K22" i="2"/>
  <c r="D22" i="2"/>
  <c r="AN15" i="1"/>
  <c r="AN16" i="1"/>
  <c r="AN17" i="1"/>
  <c r="AN18" i="1"/>
  <c r="AN19" i="1"/>
  <c r="AN20" i="1"/>
  <c r="AN21" i="1"/>
  <c r="AN22" i="1"/>
  <c r="AN23" i="1"/>
  <c r="AN25" i="1"/>
  <c r="AN26" i="1"/>
  <c r="AN27" i="1"/>
  <c r="AN28" i="1"/>
  <c r="AN29" i="1"/>
  <c r="AN30" i="1"/>
  <c r="AN31" i="1"/>
  <c r="AN32" i="1"/>
  <c r="AN33" i="1"/>
  <c r="AN14" i="1"/>
  <c r="AM26" i="1"/>
  <c r="AM27" i="1"/>
  <c r="AM28" i="1"/>
  <c r="AM29" i="1"/>
  <c r="AM30" i="1"/>
  <c r="AM31" i="1"/>
  <c r="AM32" i="1"/>
  <c r="AM33" i="1"/>
  <c r="AM25" i="1"/>
  <c r="AM15" i="1"/>
  <c r="AM16" i="1"/>
  <c r="AM17" i="1"/>
  <c r="AM18" i="1"/>
  <c r="AM19" i="1"/>
  <c r="AM20" i="1"/>
  <c r="AM21" i="1"/>
  <c r="AM22" i="1"/>
  <c r="AM1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B3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H24" i="1"/>
  <c r="AJ24" i="1"/>
  <c r="AL24" i="1"/>
  <c r="B24" i="1"/>
  <c r="D33" i="2" l="1"/>
  <c r="L31" i="17"/>
  <c r="D31" i="17"/>
  <c r="C33" i="8"/>
  <c r="R80" i="9"/>
  <c r="AJ35" i="1"/>
  <c r="G33" i="2"/>
  <c r="N31" i="17"/>
  <c r="M33" i="2"/>
  <c r="E33" i="2"/>
  <c r="Q35" i="1"/>
  <c r="Y75" i="9"/>
  <c r="Y18" i="9"/>
  <c r="Y27" i="9"/>
  <c r="Y36" i="9"/>
  <c r="Y54" i="9"/>
  <c r="Y66" i="9"/>
  <c r="Y78" i="9"/>
  <c r="H33" i="8"/>
  <c r="Y63" i="9"/>
  <c r="B33" i="8"/>
  <c r="Y30" i="9"/>
  <c r="Y69" i="9"/>
  <c r="S32" i="8"/>
  <c r="Y15" i="9"/>
  <c r="Y57" i="9"/>
  <c r="Y24" i="9"/>
  <c r="Y72" i="9"/>
  <c r="D33" i="8"/>
  <c r="S22" i="8"/>
  <c r="K33" i="8"/>
  <c r="G33" i="8"/>
  <c r="Y39" i="9"/>
  <c r="Y33" i="9"/>
  <c r="Y21" i="9"/>
  <c r="Y40" i="9"/>
  <c r="Y41" i="9"/>
  <c r="G81" i="9"/>
  <c r="H80" i="9"/>
  <c r="Y60" i="9"/>
  <c r="J80" i="9"/>
  <c r="U81" i="9"/>
  <c r="Y79" i="9"/>
  <c r="P80" i="9"/>
  <c r="K81" i="9"/>
  <c r="V80" i="9"/>
  <c r="N80" i="9"/>
  <c r="Y80" i="9"/>
  <c r="J31" i="17"/>
  <c r="H31" i="17"/>
  <c r="G31" i="17"/>
  <c r="L33" i="8"/>
  <c r="O33" i="2"/>
  <c r="N33" i="2"/>
  <c r="K33" i="2"/>
  <c r="B33" i="2"/>
  <c r="AC35" i="1"/>
  <c r="Y35" i="1"/>
  <c r="U35" i="1"/>
  <c r="M35" i="1"/>
  <c r="I35" i="1"/>
  <c r="H35" i="1"/>
  <c r="AM34" i="1"/>
  <c r="E35" i="1"/>
  <c r="C35" i="1"/>
  <c r="B35" i="1"/>
  <c r="C31" i="17"/>
  <c r="O20" i="17"/>
  <c r="D81" i="9"/>
  <c r="V79" i="9"/>
  <c r="N79" i="9"/>
  <c r="F79" i="9"/>
  <c r="AM24" i="1"/>
  <c r="M31" i="17"/>
  <c r="K31" i="17"/>
  <c r="O30" i="17"/>
  <c r="I31" i="17"/>
  <c r="F31" i="17"/>
  <c r="E31" i="17"/>
  <c r="B31" i="17"/>
  <c r="Q33" i="8"/>
  <c r="P33" i="8"/>
  <c r="M33" i="8"/>
  <c r="J33" i="8"/>
  <c r="I33" i="8"/>
  <c r="F33" i="8"/>
  <c r="E33" i="8"/>
  <c r="T80" i="9"/>
  <c r="S81" i="9"/>
  <c r="Q81" i="9"/>
  <c r="O81" i="9"/>
  <c r="I81" i="9"/>
  <c r="F80" i="9"/>
  <c r="E81" i="9"/>
  <c r="L80" i="9"/>
  <c r="P79" i="9"/>
  <c r="M81" i="9"/>
  <c r="L79" i="9"/>
  <c r="T79" i="9"/>
  <c r="J79" i="9"/>
  <c r="R79" i="9"/>
  <c r="C81" i="9"/>
  <c r="X81" i="9" s="1"/>
  <c r="H79" i="9"/>
  <c r="D42" i="9"/>
  <c r="J41" i="9"/>
  <c r="V41" i="9"/>
  <c r="N41" i="9"/>
  <c r="F41" i="9"/>
  <c r="T41" i="9"/>
  <c r="L41" i="9"/>
  <c r="R40" i="9"/>
  <c r="J40" i="9"/>
  <c r="X40" i="9"/>
  <c r="P40" i="9"/>
  <c r="H40" i="9"/>
  <c r="N40" i="9"/>
  <c r="V40" i="9"/>
  <c r="F40" i="9"/>
  <c r="T40" i="9"/>
  <c r="L40" i="9"/>
  <c r="R33" i="2"/>
  <c r="Q33" i="2"/>
  <c r="P33" i="2"/>
  <c r="L33" i="2"/>
  <c r="J33" i="2"/>
  <c r="I33" i="2"/>
  <c r="H33" i="2"/>
  <c r="F33" i="2"/>
  <c r="C33" i="2"/>
  <c r="AL35" i="1"/>
  <c r="AI35" i="1"/>
  <c r="AH35" i="1"/>
  <c r="AF35" i="1"/>
  <c r="AN34" i="1"/>
  <c r="AE35" i="1"/>
  <c r="AD35" i="1"/>
  <c r="AB35" i="1"/>
  <c r="AA35" i="1"/>
  <c r="Z35" i="1"/>
  <c r="X35" i="1"/>
  <c r="W35" i="1"/>
  <c r="V35" i="1"/>
  <c r="T35" i="1"/>
  <c r="S35" i="1"/>
  <c r="R35" i="1"/>
  <c r="P35" i="1"/>
  <c r="O35" i="1"/>
  <c r="N35" i="1"/>
  <c r="L35" i="1"/>
  <c r="K35" i="1"/>
  <c r="J35" i="1"/>
  <c r="G35" i="1"/>
  <c r="F35" i="1"/>
  <c r="D35" i="1"/>
  <c r="AN24" i="1"/>
  <c r="S42" i="9"/>
  <c r="I42" i="9"/>
  <c r="Q42" i="9"/>
  <c r="E42" i="9"/>
  <c r="K42" i="9"/>
  <c r="W42" i="9"/>
  <c r="G42" i="9"/>
  <c r="R41" i="9"/>
  <c r="M42" i="9"/>
  <c r="O42" i="9"/>
  <c r="U42" i="9"/>
  <c r="H41" i="9"/>
  <c r="P41" i="9"/>
  <c r="X41" i="9"/>
  <c r="C42" i="9"/>
  <c r="S33" i="8" l="1"/>
  <c r="Y42" i="9"/>
  <c r="Y81" i="9"/>
  <c r="O31" i="17"/>
  <c r="AN35" i="1"/>
  <c r="AM35" i="1"/>
  <c r="R81" i="9"/>
  <c r="J81" i="9"/>
  <c r="T81" i="9"/>
  <c r="L81" i="9"/>
  <c r="V81" i="9"/>
  <c r="N81" i="9"/>
  <c r="F81" i="9"/>
  <c r="P81" i="9"/>
  <c r="H81" i="9"/>
  <c r="T42" i="9"/>
  <c r="N42" i="9"/>
  <c r="X42" i="9"/>
  <c r="J42" i="9"/>
  <c r="F42" i="9"/>
  <c r="L42" i="9"/>
  <c r="H42" i="9"/>
  <c r="R42" i="9"/>
  <c r="V42" i="9"/>
  <c r="P42" i="9"/>
</calcChain>
</file>

<file path=xl/sharedStrings.xml><?xml version="1.0" encoding="utf-8"?>
<sst xmlns="http://schemas.openxmlformats.org/spreadsheetml/2006/main" count="402" uniqueCount="151">
  <si>
    <t>Переведены в следующий класс, окончили школу</t>
  </si>
  <si>
    <t>Оставлены на повторный курс обучения</t>
  </si>
  <si>
    <t>На начало учебного года</t>
  </si>
  <si>
    <t>Прибыло за уч. год</t>
  </si>
  <si>
    <t>Выбыло за уч. год</t>
  </si>
  <si>
    <t>На конец уч. года</t>
  </si>
  <si>
    <t>5-8 классы</t>
  </si>
  <si>
    <t>9 классы</t>
  </si>
  <si>
    <t>10 классы</t>
  </si>
  <si>
    <t>1-4 классы</t>
  </si>
  <si>
    <t>5--8 классы</t>
  </si>
  <si>
    <t>10  классы</t>
  </si>
  <si>
    <t>1- 4 классы</t>
  </si>
  <si>
    <t>5- 8 классы</t>
  </si>
  <si>
    <t>5-9  классы</t>
  </si>
  <si>
    <t>10-11(12) классы</t>
  </si>
  <si>
    <t>учащихся</t>
  </si>
  <si>
    <t>Контингент учащихся на конец учебного года</t>
  </si>
  <si>
    <t>11 (12 классы)</t>
  </si>
  <si>
    <t>11 (12) классы</t>
  </si>
  <si>
    <t>Движение учащихся за учебный год</t>
  </si>
  <si>
    <t>Переведены в следующий класс условно</t>
  </si>
  <si>
    <t>Не аттестованы по всем предметам по итогам учебного года</t>
  </si>
  <si>
    <t>Окончили учебный год на «4» и «5»</t>
  </si>
  <si>
    <r>
      <t xml:space="preserve">1- 4 классы  </t>
    </r>
    <r>
      <rPr>
        <sz val="11"/>
        <rFont val="Times New Roman"/>
        <family val="1"/>
        <charset val="204"/>
      </rPr>
      <t xml:space="preserve"> </t>
    </r>
  </si>
  <si>
    <t>количество</t>
  </si>
  <si>
    <t>%</t>
  </si>
  <si>
    <t xml:space="preserve"> %</t>
  </si>
  <si>
    <t>Итого: по школам с дневным обучением</t>
  </si>
  <si>
    <t>Итого: по УКП и вечерним школам</t>
  </si>
  <si>
    <t xml:space="preserve">Всего </t>
  </si>
  <si>
    <t>Формы  получения  образования</t>
  </si>
  <si>
    <t>индивидуальное</t>
  </si>
  <si>
    <t>экстернат</t>
  </si>
  <si>
    <t>очно-заочное</t>
  </si>
  <si>
    <t>семейное обучение</t>
  </si>
  <si>
    <t>10-11(12)</t>
  </si>
  <si>
    <t>Учащихся</t>
  </si>
  <si>
    <t xml:space="preserve">Учащихся </t>
  </si>
  <si>
    <t xml:space="preserve">      Образовательное учреждение</t>
  </si>
  <si>
    <t>коррекционное (VII вида)</t>
  </si>
  <si>
    <t>коррекционное (VIII  вида)</t>
  </si>
  <si>
    <t>1-4</t>
  </si>
  <si>
    <t>5-9</t>
  </si>
  <si>
    <t>10-11</t>
  </si>
  <si>
    <t>5-10</t>
  </si>
  <si>
    <t>10-11 (12)</t>
  </si>
  <si>
    <t>2. Формы получения образования</t>
  </si>
  <si>
    <t>Всего</t>
  </si>
  <si>
    <t>№ п/п</t>
  </si>
  <si>
    <t>Наименование профиля (профилей) обучения</t>
  </si>
  <si>
    <t>Перечень учебных предметов  по профилю обучения</t>
  </si>
  <si>
    <t>Взаимодействие  образовательных учреждений в  организации профильного                                                                                                                                         обучения с учреждениями профессионального образования  (указать)</t>
  </si>
  <si>
    <t>Количество   выпускников IX  классов</t>
  </si>
  <si>
    <t xml:space="preserve"> Количество выпускников допущенных к  аттестации</t>
  </si>
  <si>
    <t>Получили аттестат</t>
  </si>
  <si>
    <t>всего</t>
  </si>
  <si>
    <t xml:space="preserve">из них </t>
  </si>
  <si>
    <t>в   т.ч.  особого образца</t>
  </si>
  <si>
    <t>Получиди аттестаты</t>
  </si>
  <si>
    <t>Выданы справки</t>
  </si>
  <si>
    <t>из них</t>
  </si>
  <si>
    <t>ГВЭ</t>
  </si>
  <si>
    <t>ЕГЭ</t>
  </si>
  <si>
    <t>Не допущены к итоговой аттестации</t>
  </si>
  <si>
    <t>Продолжают обучение</t>
  </si>
  <si>
    <t>Работают</t>
  </si>
  <si>
    <t>Призваны в армию</t>
  </si>
  <si>
    <t>Не работают и не учатся</t>
  </si>
  <si>
    <t>Не определились</t>
  </si>
  <si>
    <t>ССУЗ</t>
  </si>
  <si>
    <t>кол-во</t>
  </si>
  <si>
    <t>итого</t>
  </si>
  <si>
    <t>дневное</t>
  </si>
  <si>
    <t>вечернее</t>
  </si>
  <si>
    <t>Всего выпускников</t>
  </si>
  <si>
    <t>Всего выпускников, прошедших ГИА</t>
  </si>
  <si>
    <t>Всего в ВУЗах</t>
  </si>
  <si>
    <r>
      <t xml:space="preserve">3.1. Распределение выпускников   XI,  XII  классов </t>
    </r>
    <r>
      <rPr>
        <i/>
        <sz val="12"/>
        <rFont val="Times New Roman"/>
        <family val="1"/>
        <charset val="204"/>
      </rPr>
      <t>(раздельно по школам с дневным обучением и вечерним)</t>
    </r>
  </si>
  <si>
    <t>10 класс</t>
  </si>
  <si>
    <r>
      <t xml:space="preserve">3.2. Распределение выпускников   IX  классов </t>
    </r>
    <r>
      <rPr>
        <i/>
        <sz val="12"/>
        <rFont val="Times New Roman"/>
        <family val="1"/>
        <charset val="204"/>
      </rPr>
      <t>(раздельно по школам с дневным обучением и вечерним)</t>
    </r>
  </si>
  <si>
    <t>Форма обучения</t>
  </si>
  <si>
    <t>ОО</t>
  </si>
  <si>
    <t xml:space="preserve">Результаты государственной итоговой аттестации выпускников IX  классов </t>
  </si>
  <si>
    <t>ОГЭ</t>
  </si>
  <si>
    <t>Примечание</t>
  </si>
  <si>
    <t>4.1. Результаты государственной итоговой аттестации выпускников IX-х  кл.</t>
  </si>
  <si>
    <t xml:space="preserve">      4. Результаты государственной итоговой аттестации выпускников IX, XI (XII)кл.</t>
  </si>
  <si>
    <t xml:space="preserve"> Количество выпускников не допущенных к  аттестации</t>
  </si>
  <si>
    <t>4.2. Результаты государственной итоговой аттестации выпускников XI, XII  классов</t>
  </si>
  <si>
    <t xml:space="preserve">Результаты государственной итоговой аттестации выпускников XI (ХII)  классов </t>
  </si>
  <si>
    <t>Кол-во уч-ся XI (ХII)  классов на конец года</t>
  </si>
  <si>
    <t xml:space="preserve">Претендовали на медали </t>
  </si>
  <si>
    <t xml:space="preserve">Из них получили медали </t>
  </si>
  <si>
    <t>Наименование образовательной организации</t>
  </si>
  <si>
    <t>Количество профильных классов</t>
  </si>
  <si>
    <t xml:space="preserve">Количество учащихся в профильных  классах </t>
  </si>
  <si>
    <t xml:space="preserve">Образовательная организация </t>
  </si>
  <si>
    <t>ЦРС</t>
  </si>
  <si>
    <t>ДФО</t>
  </si>
  <si>
    <t>СВГУ</t>
  </si>
  <si>
    <t>Магаданская область</t>
  </si>
  <si>
    <t>Оставлены на повторный год обучения</t>
  </si>
  <si>
    <t>Выдано свидетельство 8 видаа</t>
  </si>
  <si>
    <t>Получили одну  неудовлетвор. отметку</t>
  </si>
  <si>
    <t>Получили две неудовлет. отметки</t>
  </si>
  <si>
    <t>Претендуют на получение аттестатов особого            образца в 2021/2022 учебном  году</t>
  </si>
  <si>
    <t>Претенденты на медали в 2021/22 уч.году</t>
  </si>
  <si>
    <t>город Магадан</t>
  </si>
  <si>
    <t>Ольский ГО</t>
  </si>
  <si>
    <t>Омсукчанский ГО</t>
  </si>
  <si>
    <t>Северо-Эвенский ГО</t>
  </si>
  <si>
    <t>Сусуманский ГО</t>
  </si>
  <si>
    <t>Тенькинский ГО</t>
  </si>
  <si>
    <t>Среднеканский ГО</t>
  </si>
  <si>
    <t>Хасынский ГО</t>
  </si>
  <si>
    <t>Ягоднинский ГО</t>
  </si>
  <si>
    <t>качество</t>
  </si>
  <si>
    <t>г. Магадан</t>
  </si>
  <si>
    <t xml:space="preserve">Ольский </t>
  </si>
  <si>
    <t>Омсукчанский</t>
  </si>
  <si>
    <t>Северо-Эвенский</t>
  </si>
  <si>
    <t>Сусуманский</t>
  </si>
  <si>
    <t>Тенькинский</t>
  </si>
  <si>
    <t>Среднеканский</t>
  </si>
  <si>
    <t>Хасынский</t>
  </si>
  <si>
    <t>Ягоднинский</t>
  </si>
  <si>
    <t>осень</t>
  </si>
  <si>
    <t>Пересдача осень</t>
  </si>
  <si>
    <t>Прошли ГИА (т.е. получили аттестаты)</t>
  </si>
  <si>
    <t>Прошли итоговую аттестацию (т.е. получили аттестат)</t>
  </si>
  <si>
    <t>5. Организация профильного обучения учащихся 10-11-х классов (прогноз на 2022/2023 учебный год)</t>
  </si>
  <si>
    <r>
      <t>3. Распределение выпускников  IX , XI,  XII  классов по формам получения дальнейшего образования (</t>
    </r>
    <r>
      <rPr>
        <b/>
        <i/>
        <u/>
        <sz val="12"/>
        <rFont val="Times New Roman"/>
        <family val="1"/>
        <charset val="204"/>
      </rPr>
      <t>прогноз</t>
    </r>
    <r>
      <rPr>
        <b/>
        <u/>
        <sz val="12"/>
        <rFont val="Times New Roman"/>
        <family val="1"/>
        <charset val="204"/>
      </rPr>
      <t>) –</t>
    </r>
    <r>
      <rPr>
        <b/>
        <u/>
        <sz val="12"/>
        <color indexed="10"/>
        <rFont val="Times New Roman"/>
        <family val="1"/>
        <charset val="204"/>
      </rPr>
      <t xml:space="preserve"> фактическое распределение направить дополнительно в министерство к 20 сентября 2022 г.) </t>
    </r>
  </si>
  <si>
    <t>1. Итоги 2021/2022 учебного года</t>
  </si>
  <si>
    <t>Прогноз приема в 1 класс в 2022/2023 уч. году</t>
  </si>
  <si>
    <t>Отчислены из ОУ в течение уч. года (ч.8 ст.43 закона "Об образовании в РФ")</t>
  </si>
  <si>
    <t>профильное обучение или углубленное изучение отдельных предметов)</t>
  </si>
  <si>
    <t>сдают экзамены в сентябре 2022 г. , из них:</t>
  </si>
  <si>
    <t>Получили три неудовлет. отметки</t>
  </si>
  <si>
    <t>Получили четыпе неудовлет. отметки</t>
  </si>
  <si>
    <t>Проходят ГИА в сентябре по одному предмету</t>
  </si>
  <si>
    <t>Проходят ГИА в сентябре по двум предметам</t>
  </si>
  <si>
    <t>Ольский ГО (Армань)</t>
  </si>
  <si>
    <t xml:space="preserve">Ольский ГО </t>
  </si>
  <si>
    <t>33,8</t>
  </si>
  <si>
    <t>0</t>
  </si>
  <si>
    <t>58</t>
  </si>
  <si>
    <r>
      <t xml:space="preserve">Выдано свидетельство (VIII вид), </t>
    </r>
    <r>
      <rPr>
        <b/>
        <sz val="10"/>
        <color rgb="FFFF0000"/>
        <rFont val="Times New Roman"/>
        <family val="1"/>
        <charset val="204"/>
      </rPr>
      <t>справки об обучении</t>
    </r>
  </si>
  <si>
    <t>МКОУ СОШ п.Ола</t>
  </si>
  <si>
    <t>педагогический класс</t>
  </si>
  <si>
    <t>55,3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</si>
</sst>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0" fillId="0" borderId="5" xfId="0" applyBorder="1"/>
    <xf numFmtId="0" fontId="0" fillId="0" borderId="3" xfId="0" applyBorder="1"/>
    <xf numFmtId="0" fontId="1" fillId="0" borderId="6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0" fillId="0" borderId="4" xfId="0" applyBorder="1"/>
    <xf numFmtId="0" fontId="0" fillId="0" borderId="9" xfId="0" applyBorder="1"/>
    <xf numFmtId="0" fontId="1" fillId="0" borderId="9" xfId="0" applyFont="1" applyBorder="1" applyAlignment="1">
      <alignment horizontal="center" wrapText="1"/>
    </xf>
    <xf numFmtId="0" fontId="0" fillId="0" borderId="11" xfId="0" applyBorder="1"/>
    <xf numFmtId="0" fontId="7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vertical="top" wrapText="1"/>
    </xf>
    <xf numFmtId="0" fontId="14" fillId="0" borderId="0" xfId="0" applyFont="1"/>
    <xf numFmtId="0" fontId="15" fillId="0" borderId="1" xfId="0" applyFont="1" applyBorder="1"/>
    <xf numFmtId="0" fontId="15" fillId="0" borderId="9" xfId="0" applyFont="1" applyBorder="1"/>
    <xf numFmtId="0" fontId="15" fillId="0" borderId="4" xfId="0" applyFont="1" applyBorder="1"/>
    <xf numFmtId="0" fontId="15" fillId="0" borderId="3" xfId="0" applyFont="1" applyBorder="1"/>
    <xf numFmtId="0" fontId="2" fillId="0" borderId="1" xfId="0" applyFont="1" applyBorder="1" applyAlignment="1">
      <alignment horizontal="center" vertical="center"/>
    </xf>
    <xf numFmtId="0" fontId="15" fillId="0" borderId="5" xfId="0" applyFont="1" applyBorder="1"/>
    <xf numFmtId="0" fontId="16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0" fillId="0" borderId="0" xfId="0" applyFont="1"/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top" wrapText="1"/>
    </xf>
    <xf numFmtId="9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2" borderId="9" xfId="0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3" fillId="3" borderId="10" xfId="0" applyFont="1" applyFill="1" applyBorder="1" applyAlignment="1">
      <alignment horizontal="center" vertical="top" wrapText="1"/>
    </xf>
    <xf numFmtId="0" fontId="3" fillId="3" borderId="13" xfId="0" applyFont="1" applyFill="1" applyBorder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0" xfId="0" applyFill="1"/>
    <xf numFmtId="0" fontId="10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0" fillId="4" borderId="0" xfId="0" applyFill="1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top"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9" xfId="0" applyFont="1" applyBorder="1"/>
    <xf numFmtId="0" fontId="1" fillId="0" borderId="1" xfId="0" applyFont="1" applyBorder="1"/>
    <xf numFmtId="0" fontId="2" fillId="0" borderId="4" xfId="0" applyFont="1" applyBorder="1"/>
    <xf numFmtId="0" fontId="1" fillId="0" borderId="5" xfId="0" applyFont="1" applyBorder="1"/>
    <xf numFmtId="0" fontId="1" fillId="0" borderId="3" xfId="0" applyFont="1" applyBorder="1"/>
    <xf numFmtId="0" fontId="2" fillId="0" borderId="11" xfId="0" applyFont="1" applyBorder="1"/>
    <xf numFmtId="0" fontId="2" fillId="3" borderId="3" xfId="0" applyFont="1" applyFill="1" applyBorder="1"/>
    <xf numFmtId="0" fontId="2" fillId="0" borderId="5" xfId="0" applyFont="1" applyBorder="1"/>
    <xf numFmtId="0" fontId="2" fillId="0" borderId="3" xfId="0" applyFont="1" applyBorder="1"/>
    <xf numFmtId="0" fontId="1" fillId="0" borderId="4" xfId="0" applyFont="1" applyBorder="1"/>
    <xf numFmtId="0" fontId="1" fillId="0" borderId="9" xfId="0" applyFont="1" applyBorder="1"/>
    <xf numFmtId="0" fontId="1" fillId="0" borderId="11" xfId="0" applyFont="1" applyBorder="1"/>
    <xf numFmtId="0" fontId="1" fillId="3" borderId="3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9" fontId="1" fillId="0" borderId="1" xfId="0" applyNumberFormat="1" applyFont="1" applyBorder="1"/>
    <xf numFmtId="9" fontId="1" fillId="0" borderId="4" xfId="0" applyNumberFormat="1" applyFont="1" applyBorder="1"/>
    <xf numFmtId="0" fontId="1" fillId="3" borderId="3" xfId="0" applyFont="1" applyFill="1" applyBorder="1"/>
    <xf numFmtId="0" fontId="2" fillId="0" borderId="2" xfId="0" applyFont="1" applyBorder="1" applyAlignment="1">
      <alignment horizontal="center" vertical="center"/>
    </xf>
    <xf numFmtId="0" fontId="0" fillId="2" borderId="0" xfId="0" applyFont="1" applyFill="1"/>
    <xf numFmtId="0" fontId="0" fillId="3" borderId="0" xfId="0" applyFont="1" applyFill="1"/>
    <xf numFmtId="0" fontId="8" fillId="0" borderId="1" xfId="0" applyFont="1" applyBorder="1" applyAlignment="1">
      <alignment horizontal="center" wrapText="1"/>
    </xf>
    <xf numFmtId="9" fontId="2" fillId="0" borderId="1" xfId="0" applyNumberFormat="1" applyFont="1" applyBorder="1"/>
    <xf numFmtId="9" fontId="2" fillId="0" borderId="4" xfId="0" applyNumberFormat="1" applyFont="1" applyBorder="1"/>
    <xf numFmtId="0" fontId="10" fillId="0" borderId="0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0" fillId="3" borderId="0" xfId="0" applyFill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 textRotation="90" wrapText="1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/>
    <xf numFmtId="49" fontId="2" fillId="0" borderId="4" xfId="0" applyNumberFormat="1" applyFont="1" applyBorder="1"/>
    <xf numFmtId="0" fontId="14" fillId="0" borderId="0" xfId="0" applyFont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0" borderId="21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" fontId="1" fillId="0" borderId="9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textRotation="90" wrapText="1"/>
    </xf>
    <xf numFmtId="0" fontId="1" fillId="0" borderId="22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2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textRotation="90" wrapText="1"/>
    </xf>
    <xf numFmtId="0" fontId="10" fillId="0" borderId="6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88" wrapText="1"/>
    </xf>
    <xf numFmtId="0" fontId="0" fillId="0" borderId="1" xfId="0" applyBorder="1" applyAlignment="1">
      <alignment horizontal="center" vertical="center" textRotation="88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3" fillId="0" borderId="28" xfId="0" applyFont="1" applyBorder="1" applyAlignment="1">
      <alignment horizontal="center"/>
    </xf>
    <xf numFmtId="0" fontId="3" fillId="0" borderId="3" xfId="0" applyFont="1" applyBorder="1" applyAlignment="1">
      <alignment horizontal="right" vertical="top" wrapText="1"/>
    </xf>
    <xf numFmtId="0" fontId="3" fillId="0" borderId="31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O38"/>
  <sheetViews>
    <sheetView tabSelected="1" view="pageBreakPreview" zoomScaleSheetLayoutView="100" workbookViewId="0">
      <selection activeCell="AG40" sqref="AG40"/>
    </sheetView>
  </sheetViews>
  <sheetFormatPr defaultRowHeight="12.75" x14ac:dyDescent="0.2"/>
  <cols>
    <col min="1" max="1" width="22.85546875" customWidth="1"/>
    <col min="2" max="2" width="7.42578125" customWidth="1"/>
    <col min="3" max="3" width="4.85546875" customWidth="1"/>
    <col min="4" max="4" width="4.7109375" customWidth="1"/>
    <col min="5" max="6" width="5.28515625" customWidth="1"/>
    <col min="7" max="7" width="5" customWidth="1"/>
    <col min="8" max="8" width="4.85546875" customWidth="1"/>
    <col min="9" max="9" width="4.42578125" customWidth="1"/>
    <col min="10" max="10" width="5.7109375" customWidth="1"/>
    <col min="11" max="11" width="5.85546875" customWidth="1"/>
    <col min="12" max="12" width="5" customWidth="1"/>
    <col min="13" max="13" width="4.28515625" customWidth="1"/>
    <col min="14" max="14" width="5" customWidth="1"/>
    <col min="15" max="15" width="4.7109375" customWidth="1"/>
    <col min="16" max="16" width="4.140625" customWidth="1"/>
    <col min="17" max="17" width="3.85546875" customWidth="1"/>
    <col min="18" max="18" width="3.42578125" customWidth="1"/>
    <col min="19" max="19" width="3.28515625" customWidth="1"/>
    <col min="20" max="20" width="3.42578125" customWidth="1"/>
    <col min="21" max="21" width="3.5703125" customWidth="1"/>
    <col min="22" max="22" width="3" customWidth="1"/>
    <col min="23" max="23" width="4.140625" customWidth="1"/>
    <col min="24" max="24" width="3.28515625" customWidth="1"/>
    <col min="25" max="25" width="4.140625" customWidth="1"/>
    <col min="26" max="26" width="3.5703125" customWidth="1"/>
    <col min="27" max="27" width="3.85546875" customWidth="1"/>
    <col min="28" max="28" width="6.85546875" customWidth="1"/>
    <col min="29" max="29" width="4" customWidth="1"/>
    <col min="30" max="30" width="3.7109375" customWidth="1"/>
    <col min="31" max="31" width="7.28515625" customWidth="1"/>
    <col min="32" max="32" width="4.42578125" customWidth="1"/>
    <col min="33" max="33" width="4" customWidth="1"/>
    <col min="34" max="34" width="4.5703125" customWidth="1"/>
    <col min="35" max="35" width="4.28515625" customWidth="1"/>
    <col min="36" max="36" width="3.7109375" customWidth="1"/>
    <col min="37" max="37" width="4.5703125" customWidth="1"/>
    <col min="38" max="40" width="11.42578125" customWidth="1"/>
  </cols>
  <sheetData>
    <row r="4" spans="1:40" ht="18.75" x14ac:dyDescent="0.3">
      <c r="A4" s="13" t="s">
        <v>133</v>
      </c>
    </row>
    <row r="6" spans="1:40" ht="13.5" thickBot="1" x14ac:dyDescent="0.25"/>
    <row r="7" spans="1:40" ht="15.75" customHeight="1" x14ac:dyDescent="0.2">
      <c r="A7" s="182" t="s">
        <v>97</v>
      </c>
      <c r="B7" s="150" t="s">
        <v>20</v>
      </c>
      <c r="C7" s="150"/>
      <c r="D7" s="150"/>
      <c r="E7" s="156"/>
      <c r="F7" s="149" t="s">
        <v>17</v>
      </c>
      <c r="G7" s="150"/>
      <c r="H7" s="150"/>
      <c r="I7" s="150"/>
      <c r="J7" s="151"/>
      <c r="K7" s="155" t="s">
        <v>0</v>
      </c>
      <c r="L7" s="150"/>
      <c r="M7" s="150"/>
      <c r="N7" s="150"/>
      <c r="O7" s="156"/>
      <c r="P7" s="149" t="s">
        <v>135</v>
      </c>
      <c r="Q7" s="150"/>
      <c r="R7" s="150"/>
      <c r="S7" s="150"/>
      <c r="T7" s="151"/>
      <c r="U7" s="155" t="s">
        <v>1</v>
      </c>
      <c r="V7" s="150"/>
      <c r="W7" s="150"/>
      <c r="X7" s="150"/>
      <c r="Y7" s="156"/>
      <c r="Z7" s="149" t="s">
        <v>21</v>
      </c>
      <c r="AA7" s="150"/>
      <c r="AB7" s="151"/>
      <c r="AC7" s="155" t="s">
        <v>22</v>
      </c>
      <c r="AD7" s="150"/>
      <c r="AE7" s="156"/>
      <c r="AF7" s="149" t="s">
        <v>23</v>
      </c>
      <c r="AG7" s="150"/>
      <c r="AH7" s="150"/>
      <c r="AI7" s="150"/>
      <c r="AJ7" s="150"/>
      <c r="AK7" s="151"/>
      <c r="AL7" s="144" t="s">
        <v>134</v>
      </c>
      <c r="AM7" s="69"/>
      <c r="AN7" s="69"/>
    </row>
    <row r="8" spans="1:40" ht="15.75" customHeight="1" x14ac:dyDescent="0.2">
      <c r="A8" s="183"/>
      <c r="B8" s="153"/>
      <c r="C8" s="153"/>
      <c r="D8" s="153"/>
      <c r="E8" s="158"/>
      <c r="F8" s="170"/>
      <c r="G8" s="171"/>
      <c r="H8" s="171"/>
      <c r="I8" s="171"/>
      <c r="J8" s="172"/>
      <c r="K8" s="157"/>
      <c r="L8" s="153"/>
      <c r="M8" s="153"/>
      <c r="N8" s="153"/>
      <c r="O8" s="158"/>
      <c r="P8" s="152"/>
      <c r="Q8" s="153"/>
      <c r="R8" s="153"/>
      <c r="S8" s="153"/>
      <c r="T8" s="154"/>
      <c r="U8" s="157"/>
      <c r="V8" s="153"/>
      <c r="W8" s="153"/>
      <c r="X8" s="153"/>
      <c r="Y8" s="158"/>
      <c r="Z8" s="152"/>
      <c r="AA8" s="153"/>
      <c r="AB8" s="154"/>
      <c r="AC8" s="157"/>
      <c r="AD8" s="153"/>
      <c r="AE8" s="158"/>
      <c r="AF8" s="152"/>
      <c r="AG8" s="153"/>
      <c r="AH8" s="153"/>
      <c r="AI8" s="153"/>
      <c r="AJ8" s="153"/>
      <c r="AK8" s="154"/>
      <c r="AL8" s="145"/>
      <c r="AM8" s="69"/>
      <c r="AN8" s="69"/>
    </row>
    <row r="9" spans="1:40" ht="79.5" customHeight="1" x14ac:dyDescent="0.2">
      <c r="A9" s="183"/>
      <c r="B9" s="153"/>
      <c r="C9" s="153"/>
      <c r="D9" s="153"/>
      <c r="E9" s="158"/>
      <c r="F9" s="170"/>
      <c r="G9" s="171"/>
      <c r="H9" s="171"/>
      <c r="I9" s="171"/>
      <c r="J9" s="172"/>
      <c r="K9" s="157"/>
      <c r="L9" s="153"/>
      <c r="M9" s="153"/>
      <c r="N9" s="153"/>
      <c r="O9" s="158"/>
      <c r="P9" s="152"/>
      <c r="Q9" s="153"/>
      <c r="R9" s="153"/>
      <c r="S9" s="153"/>
      <c r="T9" s="154"/>
      <c r="U9" s="157"/>
      <c r="V9" s="153"/>
      <c r="W9" s="153"/>
      <c r="X9" s="153"/>
      <c r="Y9" s="158"/>
      <c r="Z9" s="152"/>
      <c r="AA9" s="153"/>
      <c r="AB9" s="154"/>
      <c r="AC9" s="157"/>
      <c r="AD9" s="153"/>
      <c r="AE9" s="158"/>
      <c r="AF9" s="152"/>
      <c r="AG9" s="153"/>
      <c r="AH9" s="153"/>
      <c r="AI9" s="153"/>
      <c r="AJ9" s="153"/>
      <c r="AK9" s="154"/>
      <c r="AL9" s="145"/>
      <c r="AM9" s="69"/>
      <c r="AN9" s="69"/>
    </row>
    <row r="10" spans="1:40" ht="44.25" customHeight="1" x14ac:dyDescent="0.25">
      <c r="A10" s="183"/>
      <c r="B10" s="140" t="s">
        <v>2</v>
      </c>
      <c r="C10" s="140" t="s">
        <v>3</v>
      </c>
      <c r="D10" s="140" t="s">
        <v>4</v>
      </c>
      <c r="E10" s="175" t="s">
        <v>5</v>
      </c>
      <c r="F10" s="173" t="s">
        <v>9</v>
      </c>
      <c r="G10" s="181" t="s">
        <v>6</v>
      </c>
      <c r="H10" s="181" t="s">
        <v>7</v>
      </c>
      <c r="I10" s="181" t="s">
        <v>8</v>
      </c>
      <c r="J10" s="174" t="s">
        <v>18</v>
      </c>
      <c r="K10" s="179" t="s">
        <v>9</v>
      </c>
      <c r="L10" s="140" t="s">
        <v>10</v>
      </c>
      <c r="M10" s="140" t="s">
        <v>7</v>
      </c>
      <c r="N10" s="140" t="s">
        <v>8</v>
      </c>
      <c r="O10" s="175" t="s">
        <v>19</v>
      </c>
      <c r="P10" s="168" t="s">
        <v>12</v>
      </c>
      <c r="Q10" s="140" t="s">
        <v>6</v>
      </c>
      <c r="R10" s="140" t="s">
        <v>7</v>
      </c>
      <c r="S10" s="140" t="s">
        <v>11</v>
      </c>
      <c r="T10" s="177" t="s">
        <v>19</v>
      </c>
      <c r="U10" s="179" t="s">
        <v>12</v>
      </c>
      <c r="V10" s="140" t="s">
        <v>13</v>
      </c>
      <c r="W10" s="140" t="s">
        <v>7</v>
      </c>
      <c r="X10" s="140" t="s">
        <v>8</v>
      </c>
      <c r="Y10" s="175" t="s">
        <v>15</v>
      </c>
      <c r="Z10" s="159" t="s">
        <v>9</v>
      </c>
      <c r="AA10" s="161" t="s">
        <v>14</v>
      </c>
      <c r="AB10" s="142" t="s">
        <v>15</v>
      </c>
      <c r="AC10" s="163" t="s">
        <v>9</v>
      </c>
      <c r="AD10" s="161" t="s">
        <v>14</v>
      </c>
      <c r="AE10" s="165" t="s">
        <v>15</v>
      </c>
      <c r="AF10" s="167" t="s">
        <v>24</v>
      </c>
      <c r="AG10" s="147"/>
      <c r="AH10" s="147" t="s">
        <v>14</v>
      </c>
      <c r="AI10" s="147"/>
      <c r="AJ10" s="147" t="s">
        <v>15</v>
      </c>
      <c r="AK10" s="148"/>
      <c r="AL10" s="145"/>
      <c r="AM10" s="69"/>
      <c r="AN10" s="69"/>
    </row>
    <row r="11" spans="1:40" ht="27" customHeight="1" x14ac:dyDescent="0.2">
      <c r="A11" s="183"/>
      <c r="B11" s="140"/>
      <c r="C11" s="140"/>
      <c r="D11" s="140"/>
      <c r="E11" s="175"/>
      <c r="F11" s="173"/>
      <c r="G11" s="181"/>
      <c r="H11" s="181"/>
      <c r="I11" s="181"/>
      <c r="J11" s="174"/>
      <c r="K11" s="179"/>
      <c r="L11" s="140"/>
      <c r="M11" s="140"/>
      <c r="N11" s="140"/>
      <c r="O11" s="175"/>
      <c r="P11" s="168"/>
      <c r="Q11" s="140"/>
      <c r="R11" s="140"/>
      <c r="S11" s="140"/>
      <c r="T11" s="177"/>
      <c r="U11" s="179"/>
      <c r="V11" s="140"/>
      <c r="W11" s="140"/>
      <c r="X11" s="140"/>
      <c r="Y11" s="175"/>
      <c r="Z11" s="159"/>
      <c r="AA11" s="161"/>
      <c r="AB11" s="142"/>
      <c r="AC11" s="163"/>
      <c r="AD11" s="161"/>
      <c r="AE11" s="165"/>
      <c r="AF11" s="168" t="s">
        <v>25</v>
      </c>
      <c r="AG11" s="161" t="s">
        <v>26</v>
      </c>
      <c r="AH11" s="140" t="s">
        <v>25</v>
      </c>
      <c r="AI11" s="161" t="s">
        <v>27</v>
      </c>
      <c r="AJ11" s="140" t="s">
        <v>25</v>
      </c>
      <c r="AK11" s="142" t="s">
        <v>26</v>
      </c>
      <c r="AL11" s="145"/>
      <c r="AM11" s="69"/>
      <c r="AN11" s="69"/>
    </row>
    <row r="12" spans="1:40" ht="68.25" customHeight="1" x14ac:dyDescent="0.2">
      <c r="A12" s="183"/>
      <c r="B12" s="141"/>
      <c r="C12" s="141"/>
      <c r="D12" s="141"/>
      <c r="E12" s="176"/>
      <c r="F12" s="7" t="s">
        <v>16</v>
      </c>
      <c r="G12" s="6" t="s">
        <v>16</v>
      </c>
      <c r="H12" s="6" t="s">
        <v>16</v>
      </c>
      <c r="I12" s="6" t="s">
        <v>16</v>
      </c>
      <c r="J12" s="8" t="s">
        <v>16</v>
      </c>
      <c r="K12" s="180"/>
      <c r="L12" s="141"/>
      <c r="M12" s="141"/>
      <c r="N12" s="141"/>
      <c r="O12" s="176"/>
      <c r="P12" s="169"/>
      <c r="Q12" s="141"/>
      <c r="R12" s="141"/>
      <c r="S12" s="141"/>
      <c r="T12" s="178"/>
      <c r="U12" s="180"/>
      <c r="V12" s="141"/>
      <c r="W12" s="141"/>
      <c r="X12" s="141"/>
      <c r="Y12" s="176"/>
      <c r="Z12" s="160"/>
      <c r="AA12" s="162"/>
      <c r="AB12" s="143"/>
      <c r="AC12" s="164"/>
      <c r="AD12" s="162"/>
      <c r="AE12" s="166"/>
      <c r="AF12" s="169"/>
      <c r="AG12" s="162"/>
      <c r="AH12" s="141"/>
      <c r="AI12" s="162"/>
      <c r="AJ12" s="141"/>
      <c r="AK12" s="143"/>
      <c r="AL12" s="146"/>
      <c r="AM12" s="69"/>
      <c r="AN12" s="69"/>
    </row>
    <row r="13" spans="1:40" ht="15.75" customHeight="1" x14ac:dyDescent="0.2">
      <c r="A13" s="184"/>
      <c r="B13" s="27">
        <v>1</v>
      </c>
      <c r="C13" s="27">
        <v>2</v>
      </c>
      <c r="D13" s="27">
        <v>3</v>
      </c>
      <c r="E13" s="41">
        <v>4</v>
      </c>
      <c r="F13" s="42">
        <v>5</v>
      </c>
      <c r="G13" s="27">
        <v>6</v>
      </c>
      <c r="H13" s="27">
        <v>7</v>
      </c>
      <c r="I13" s="27">
        <v>8</v>
      </c>
      <c r="J13" s="43">
        <v>9</v>
      </c>
      <c r="K13" s="44">
        <v>10</v>
      </c>
      <c r="L13" s="27">
        <v>11</v>
      </c>
      <c r="M13" s="27">
        <v>12</v>
      </c>
      <c r="N13" s="27">
        <v>13</v>
      </c>
      <c r="O13" s="41">
        <v>14</v>
      </c>
      <c r="P13" s="42">
        <v>15</v>
      </c>
      <c r="Q13" s="27">
        <v>16</v>
      </c>
      <c r="R13" s="27">
        <v>17</v>
      </c>
      <c r="S13" s="27">
        <v>18</v>
      </c>
      <c r="T13" s="43">
        <v>19</v>
      </c>
      <c r="U13" s="44">
        <v>20</v>
      </c>
      <c r="V13" s="27">
        <v>21</v>
      </c>
      <c r="W13" s="27">
        <v>22</v>
      </c>
      <c r="X13" s="27">
        <v>23</v>
      </c>
      <c r="Y13" s="27">
        <v>24</v>
      </c>
      <c r="Z13" s="45">
        <v>25</v>
      </c>
      <c r="AA13" s="28">
        <v>26</v>
      </c>
      <c r="AB13" s="46">
        <v>27</v>
      </c>
      <c r="AC13" s="47">
        <v>28</v>
      </c>
      <c r="AD13" s="28">
        <v>29</v>
      </c>
      <c r="AE13" s="48">
        <v>30</v>
      </c>
      <c r="AF13" s="45">
        <v>31</v>
      </c>
      <c r="AG13" s="28">
        <v>32</v>
      </c>
      <c r="AH13" s="28">
        <v>33</v>
      </c>
      <c r="AI13" s="28">
        <v>34</v>
      </c>
      <c r="AJ13" s="28">
        <v>35</v>
      </c>
      <c r="AK13" s="46">
        <v>36</v>
      </c>
      <c r="AL13" s="40">
        <v>37</v>
      </c>
      <c r="AM13" s="70"/>
      <c r="AN13" s="73" t="s">
        <v>117</v>
      </c>
    </row>
    <row r="14" spans="1:40" ht="15.75" x14ac:dyDescent="0.2">
      <c r="A14" s="64" t="s">
        <v>108</v>
      </c>
      <c r="B14" s="63"/>
      <c r="C14" s="63"/>
      <c r="D14" s="63"/>
      <c r="E14" s="72"/>
      <c r="F14" s="42"/>
      <c r="G14" s="63"/>
      <c r="H14" s="63"/>
      <c r="I14" s="63"/>
      <c r="J14" s="43"/>
      <c r="K14" s="44"/>
      <c r="L14" s="63"/>
      <c r="M14" s="63"/>
      <c r="N14" s="63"/>
      <c r="O14" s="53"/>
      <c r="P14" s="42"/>
      <c r="Q14" s="63"/>
      <c r="R14" s="63"/>
      <c r="S14" s="63"/>
      <c r="T14" s="43"/>
      <c r="U14" s="44"/>
      <c r="V14" s="63"/>
      <c r="W14" s="63"/>
      <c r="X14" s="63"/>
      <c r="Y14" s="63"/>
      <c r="Z14" s="45"/>
      <c r="AA14" s="28"/>
      <c r="AB14" s="46"/>
      <c r="AC14" s="47"/>
      <c r="AD14" s="28"/>
      <c r="AE14" s="48"/>
      <c r="AF14" s="45"/>
      <c r="AG14" s="28"/>
      <c r="AH14" s="28"/>
      <c r="AI14" s="28"/>
      <c r="AJ14" s="28"/>
      <c r="AK14" s="46"/>
      <c r="AL14" s="40"/>
      <c r="AM14" s="73">
        <f>SUM(F14:J14)</f>
        <v>0</v>
      </c>
      <c r="AN14" s="70" t="e">
        <f>(AF14+AH14+AJ14)/E14*100</f>
        <v>#DIV/0!</v>
      </c>
    </row>
    <row r="15" spans="1:40" ht="15.75" x14ac:dyDescent="0.25">
      <c r="A15" s="64" t="s">
        <v>143</v>
      </c>
      <c r="B15" s="99">
        <v>1063</v>
      </c>
      <c r="C15" s="99">
        <v>60</v>
      </c>
      <c r="D15" s="99">
        <v>65</v>
      </c>
      <c r="E15" s="106">
        <v>1058</v>
      </c>
      <c r="F15" s="100">
        <v>428</v>
      </c>
      <c r="G15" s="99">
        <v>419</v>
      </c>
      <c r="H15" s="99">
        <v>117</v>
      </c>
      <c r="I15" s="99">
        <v>47</v>
      </c>
      <c r="J15" s="102">
        <v>47</v>
      </c>
      <c r="K15" s="107">
        <v>424</v>
      </c>
      <c r="L15" s="99">
        <v>419</v>
      </c>
      <c r="M15" s="99">
        <v>116</v>
      </c>
      <c r="N15" s="99">
        <v>47</v>
      </c>
      <c r="O15" s="108">
        <v>45</v>
      </c>
      <c r="P15" s="100">
        <v>0</v>
      </c>
      <c r="Q15" s="99">
        <v>0</v>
      </c>
      <c r="R15" s="99">
        <v>0</v>
      </c>
      <c r="S15" s="99">
        <v>0</v>
      </c>
      <c r="T15" s="102">
        <v>0</v>
      </c>
      <c r="U15" s="107">
        <v>4</v>
      </c>
      <c r="V15" s="99">
        <v>0</v>
      </c>
      <c r="W15" s="99">
        <v>1</v>
      </c>
      <c r="X15" s="99">
        <v>0</v>
      </c>
      <c r="Y15" s="99">
        <v>1</v>
      </c>
      <c r="Z15" s="100">
        <v>5</v>
      </c>
      <c r="AA15" s="99">
        <v>3</v>
      </c>
      <c r="AB15" s="102">
        <v>0</v>
      </c>
      <c r="AC15" s="107">
        <v>0</v>
      </c>
      <c r="AD15" s="99">
        <v>0</v>
      </c>
      <c r="AE15" s="108">
        <v>0</v>
      </c>
      <c r="AF15" s="100">
        <v>181</v>
      </c>
      <c r="AG15" s="137" t="s">
        <v>146</v>
      </c>
      <c r="AH15" s="99">
        <v>142</v>
      </c>
      <c r="AI15" s="137" t="s">
        <v>144</v>
      </c>
      <c r="AJ15" s="99">
        <v>52</v>
      </c>
      <c r="AK15" s="138" t="s">
        <v>150</v>
      </c>
      <c r="AL15" s="105">
        <v>105</v>
      </c>
      <c r="AM15" s="73">
        <f t="shared" ref="AM15:AM22" si="0">SUM(F15:J15)</f>
        <v>1058</v>
      </c>
      <c r="AN15" s="70">
        <f t="shared" ref="AN15:AN35" si="1">(AF15+AH15+AJ15)/E15*100</f>
        <v>35.444234404536864</v>
      </c>
    </row>
    <row r="16" spans="1:40" ht="15.75" x14ac:dyDescent="0.2">
      <c r="A16" s="64" t="s">
        <v>110</v>
      </c>
      <c r="B16" s="63"/>
      <c r="C16" s="63"/>
      <c r="D16" s="63"/>
      <c r="E16" s="72"/>
      <c r="F16" s="42"/>
      <c r="G16" s="63"/>
      <c r="H16" s="63"/>
      <c r="I16" s="63"/>
      <c r="J16" s="43"/>
      <c r="K16" s="44"/>
      <c r="L16" s="63"/>
      <c r="M16" s="63"/>
      <c r="N16" s="63"/>
      <c r="O16" s="53"/>
      <c r="P16" s="42"/>
      <c r="Q16" s="63"/>
      <c r="R16" s="63"/>
      <c r="S16" s="63"/>
      <c r="T16" s="43"/>
      <c r="U16" s="44"/>
      <c r="V16" s="63"/>
      <c r="W16" s="63"/>
      <c r="X16" s="63"/>
      <c r="Y16" s="63"/>
      <c r="Z16" s="45"/>
      <c r="AA16" s="28"/>
      <c r="AB16" s="46"/>
      <c r="AC16" s="47"/>
      <c r="AD16" s="28"/>
      <c r="AE16" s="48"/>
      <c r="AF16" s="45"/>
      <c r="AG16" s="28"/>
      <c r="AH16" s="28"/>
      <c r="AI16" s="28"/>
      <c r="AJ16" s="28"/>
      <c r="AK16" s="46"/>
      <c r="AL16" s="40"/>
      <c r="AM16" s="73">
        <f t="shared" si="0"/>
        <v>0</v>
      </c>
      <c r="AN16" s="70" t="e">
        <f t="shared" si="1"/>
        <v>#DIV/0!</v>
      </c>
    </row>
    <row r="17" spans="1:41" ht="15.75" x14ac:dyDescent="0.2">
      <c r="A17" s="64" t="s">
        <v>111</v>
      </c>
      <c r="B17" s="63"/>
      <c r="C17" s="63"/>
      <c r="D17" s="63"/>
      <c r="E17" s="72"/>
      <c r="F17" s="42"/>
      <c r="G17" s="63"/>
      <c r="H17" s="63"/>
      <c r="I17" s="63"/>
      <c r="J17" s="43"/>
      <c r="K17" s="44"/>
      <c r="L17" s="63"/>
      <c r="M17" s="63"/>
      <c r="N17" s="63"/>
      <c r="O17" s="53"/>
      <c r="P17" s="42"/>
      <c r="Q17" s="63"/>
      <c r="R17" s="63"/>
      <c r="S17" s="63"/>
      <c r="T17" s="43"/>
      <c r="U17" s="44"/>
      <c r="V17" s="63"/>
      <c r="W17" s="63"/>
      <c r="X17" s="63"/>
      <c r="Y17" s="63"/>
      <c r="Z17" s="45"/>
      <c r="AA17" s="28"/>
      <c r="AB17" s="46"/>
      <c r="AC17" s="47"/>
      <c r="AD17" s="28"/>
      <c r="AE17" s="48"/>
      <c r="AF17" s="45"/>
      <c r="AG17" s="28"/>
      <c r="AH17" s="28"/>
      <c r="AI17" s="28"/>
      <c r="AJ17" s="28"/>
      <c r="AK17" s="46"/>
      <c r="AL17" s="40"/>
      <c r="AM17" s="73">
        <f t="shared" si="0"/>
        <v>0</v>
      </c>
      <c r="AN17" s="70" t="e">
        <f t="shared" si="1"/>
        <v>#DIV/0!</v>
      </c>
    </row>
    <row r="18" spans="1:41" ht="15.75" x14ac:dyDescent="0.2">
      <c r="A18" s="64" t="s">
        <v>112</v>
      </c>
      <c r="B18" s="63"/>
      <c r="C18" s="63"/>
      <c r="D18" s="63"/>
      <c r="E18" s="72"/>
      <c r="F18" s="42"/>
      <c r="G18" s="63"/>
      <c r="H18" s="63"/>
      <c r="I18" s="63"/>
      <c r="J18" s="43"/>
      <c r="K18" s="44"/>
      <c r="L18" s="63"/>
      <c r="M18" s="63"/>
      <c r="N18" s="63"/>
      <c r="O18" s="53"/>
      <c r="P18" s="42"/>
      <c r="Q18" s="63"/>
      <c r="R18" s="63"/>
      <c r="S18" s="63"/>
      <c r="T18" s="43"/>
      <c r="U18" s="44"/>
      <c r="V18" s="63"/>
      <c r="W18" s="63"/>
      <c r="X18" s="63"/>
      <c r="Y18" s="63"/>
      <c r="Z18" s="45"/>
      <c r="AA18" s="28"/>
      <c r="AB18" s="46"/>
      <c r="AC18" s="47"/>
      <c r="AD18" s="28"/>
      <c r="AE18" s="48"/>
      <c r="AF18" s="45"/>
      <c r="AG18" s="28"/>
      <c r="AH18" s="28"/>
      <c r="AI18" s="28"/>
      <c r="AJ18" s="28"/>
      <c r="AK18" s="46"/>
      <c r="AL18" s="40"/>
      <c r="AM18" s="73">
        <f t="shared" si="0"/>
        <v>0</v>
      </c>
      <c r="AN18" s="70" t="e">
        <f t="shared" si="1"/>
        <v>#DIV/0!</v>
      </c>
    </row>
    <row r="19" spans="1:41" ht="15.75" x14ac:dyDescent="0.2">
      <c r="A19" s="64" t="s">
        <v>113</v>
      </c>
      <c r="B19" s="63"/>
      <c r="C19" s="63"/>
      <c r="D19" s="63"/>
      <c r="E19" s="72"/>
      <c r="F19" s="42"/>
      <c r="G19" s="63"/>
      <c r="H19" s="63"/>
      <c r="I19" s="63"/>
      <c r="J19" s="43"/>
      <c r="K19" s="44"/>
      <c r="L19" s="63"/>
      <c r="M19" s="63"/>
      <c r="N19" s="63"/>
      <c r="O19" s="53"/>
      <c r="P19" s="42"/>
      <c r="Q19" s="63"/>
      <c r="R19" s="63"/>
      <c r="S19" s="63"/>
      <c r="T19" s="43"/>
      <c r="U19" s="44"/>
      <c r="V19" s="63"/>
      <c r="W19" s="63"/>
      <c r="X19" s="63"/>
      <c r="Y19" s="63"/>
      <c r="Z19" s="45"/>
      <c r="AA19" s="28"/>
      <c r="AB19" s="46"/>
      <c r="AC19" s="47"/>
      <c r="AD19" s="28"/>
      <c r="AE19" s="48"/>
      <c r="AF19" s="45"/>
      <c r="AG19" s="28"/>
      <c r="AH19" s="28"/>
      <c r="AI19" s="28"/>
      <c r="AJ19" s="28"/>
      <c r="AK19" s="46"/>
      <c r="AL19" s="40"/>
      <c r="AM19" s="73">
        <f t="shared" si="0"/>
        <v>0</v>
      </c>
      <c r="AN19" s="70" t="e">
        <f t="shared" si="1"/>
        <v>#DIV/0!</v>
      </c>
    </row>
    <row r="20" spans="1:41" ht="15.75" x14ac:dyDescent="0.2">
      <c r="A20" s="64" t="s">
        <v>114</v>
      </c>
      <c r="B20" s="63"/>
      <c r="C20" s="63"/>
      <c r="D20" s="63"/>
      <c r="E20" s="72"/>
      <c r="F20" s="42"/>
      <c r="G20" s="63"/>
      <c r="H20" s="63"/>
      <c r="I20" s="63"/>
      <c r="J20" s="43"/>
      <c r="K20" s="44"/>
      <c r="L20" s="63"/>
      <c r="M20" s="63"/>
      <c r="N20" s="63"/>
      <c r="O20" s="53"/>
      <c r="P20" s="42"/>
      <c r="Q20" s="63"/>
      <c r="R20" s="63"/>
      <c r="S20" s="63"/>
      <c r="T20" s="43"/>
      <c r="U20" s="44"/>
      <c r="V20" s="63"/>
      <c r="W20" s="63"/>
      <c r="X20" s="63"/>
      <c r="Y20" s="63"/>
      <c r="Z20" s="45"/>
      <c r="AA20" s="28"/>
      <c r="AB20" s="46"/>
      <c r="AC20" s="47"/>
      <c r="AD20" s="28"/>
      <c r="AE20" s="48"/>
      <c r="AF20" s="45"/>
      <c r="AG20" s="28"/>
      <c r="AH20" s="28"/>
      <c r="AI20" s="28"/>
      <c r="AJ20" s="28"/>
      <c r="AK20" s="46"/>
      <c r="AL20" s="40"/>
      <c r="AM20" s="73">
        <f t="shared" si="0"/>
        <v>0</v>
      </c>
      <c r="AN20" s="70" t="e">
        <f t="shared" si="1"/>
        <v>#DIV/0!</v>
      </c>
    </row>
    <row r="21" spans="1:41" ht="15.75" x14ac:dyDescent="0.2">
      <c r="A21" s="64" t="s">
        <v>115</v>
      </c>
      <c r="B21" s="101"/>
      <c r="C21" s="101"/>
      <c r="D21" s="62"/>
      <c r="E21" s="112"/>
      <c r="F21" s="11"/>
      <c r="G21" s="62"/>
      <c r="H21" s="62"/>
      <c r="I21" s="62"/>
      <c r="J21" s="61"/>
      <c r="K21" s="113"/>
      <c r="L21" s="62"/>
      <c r="M21" s="62"/>
      <c r="N21" s="62"/>
      <c r="O21" s="3"/>
      <c r="P21" s="11"/>
      <c r="Q21" s="62"/>
      <c r="R21" s="2"/>
      <c r="S21" s="62"/>
      <c r="T21" s="61"/>
      <c r="U21" s="113"/>
      <c r="V21" s="62"/>
      <c r="W21" s="62"/>
      <c r="X21" s="62"/>
      <c r="Y21" s="62"/>
      <c r="Z21" s="110"/>
      <c r="AA21" s="101"/>
      <c r="AB21" s="109"/>
      <c r="AC21" s="103"/>
      <c r="AD21" s="101"/>
      <c r="AE21" s="104"/>
      <c r="AF21" s="110"/>
      <c r="AG21" s="114"/>
      <c r="AH21" s="101"/>
      <c r="AI21" s="114"/>
      <c r="AJ21" s="101"/>
      <c r="AK21" s="115"/>
      <c r="AL21" s="111"/>
      <c r="AM21" s="73">
        <f t="shared" si="0"/>
        <v>0</v>
      </c>
      <c r="AN21" s="70" t="e">
        <f t="shared" si="1"/>
        <v>#DIV/0!</v>
      </c>
    </row>
    <row r="22" spans="1:41" ht="15.75" customHeight="1" x14ac:dyDescent="0.2">
      <c r="A22" s="64" t="s">
        <v>116</v>
      </c>
      <c r="B22" s="101"/>
      <c r="C22" s="101"/>
      <c r="D22" s="101"/>
      <c r="E22" s="116"/>
      <c r="F22" s="110"/>
      <c r="G22" s="101"/>
      <c r="H22" s="101"/>
      <c r="I22" s="101"/>
      <c r="J22" s="109"/>
      <c r="K22" s="103"/>
      <c r="L22" s="101"/>
      <c r="M22" s="101"/>
      <c r="N22" s="101"/>
      <c r="O22" s="104"/>
      <c r="P22" s="110"/>
      <c r="Q22" s="101"/>
      <c r="R22" s="101"/>
      <c r="S22" s="101"/>
      <c r="T22" s="109"/>
      <c r="U22" s="103"/>
      <c r="V22" s="101"/>
      <c r="W22" s="101"/>
      <c r="X22" s="101"/>
      <c r="Y22" s="101"/>
      <c r="Z22" s="110"/>
      <c r="AA22" s="101"/>
      <c r="AB22" s="109"/>
      <c r="AC22" s="103"/>
      <c r="AD22" s="101"/>
      <c r="AE22" s="104"/>
      <c r="AF22" s="110"/>
      <c r="AG22" s="114"/>
      <c r="AH22" s="101"/>
      <c r="AI22" s="114"/>
      <c r="AJ22" s="101"/>
      <c r="AK22" s="115"/>
      <c r="AL22" s="111"/>
      <c r="AM22" s="73">
        <f t="shared" si="0"/>
        <v>0</v>
      </c>
      <c r="AN22" s="70" t="e">
        <f t="shared" si="1"/>
        <v>#DIV/0!</v>
      </c>
    </row>
    <row r="23" spans="1:41" ht="15" hidden="1" x14ac:dyDescent="0.2">
      <c r="A23" s="10"/>
      <c r="B23" s="19"/>
      <c r="C23" s="19"/>
      <c r="D23" s="19"/>
      <c r="E23" s="22"/>
      <c r="F23" s="20"/>
      <c r="G23" s="19"/>
      <c r="H23" s="19"/>
      <c r="I23" s="19"/>
      <c r="J23" s="21"/>
      <c r="K23" s="24"/>
      <c r="L23" s="19"/>
      <c r="M23" s="19"/>
      <c r="N23" s="19"/>
      <c r="O23" s="22"/>
      <c r="P23" s="20"/>
      <c r="Q23" s="1"/>
      <c r="R23" s="1"/>
      <c r="S23" s="1"/>
      <c r="T23" s="9"/>
      <c r="U23" s="4"/>
      <c r="V23" s="1"/>
      <c r="W23" s="1"/>
      <c r="X23" s="1"/>
      <c r="Y23" s="1"/>
      <c r="Z23" s="10"/>
      <c r="AA23" s="1"/>
      <c r="AB23" s="9"/>
      <c r="AC23" s="4"/>
      <c r="AD23" s="1"/>
      <c r="AE23" s="5"/>
      <c r="AF23" s="10"/>
      <c r="AG23" s="1"/>
      <c r="AH23" s="1"/>
      <c r="AI23" s="1"/>
      <c r="AJ23" s="1"/>
      <c r="AK23" s="9"/>
      <c r="AL23" s="12"/>
      <c r="AM23" s="71"/>
      <c r="AN23" s="70" t="e">
        <f t="shared" si="1"/>
        <v>#DIV/0!</v>
      </c>
    </row>
    <row r="24" spans="1:41" ht="31.5" x14ac:dyDescent="0.25">
      <c r="A24" s="65" t="s">
        <v>28</v>
      </c>
      <c r="B24" s="66">
        <f>SUM(B14:B22)</f>
        <v>1063</v>
      </c>
      <c r="C24" s="66">
        <f t="shared" ref="C24:AM24" si="2">SUM(C14:C22)</f>
        <v>60</v>
      </c>
      <c r="D24" s="66">
        <f t="shared" si="2"/>
        <v>65</v>
      </c>
      <c r="E24" s="66">
        <f t="shared" si="2"/>
        <v>1058</v>
      </c>
      <c r="F24" s="66">
        <f t="shared" si="2"/>
        <v>428</v>
      </c>
      <c r="G24" s="66">
        <f t="shared" si="2"/>
        <v>419</v>
      </c>
      <c r="H24" s="66">
        <f t="shared" si="2"/>
        <v>117</v>
      </c>
      <c r="I24" s="66">
        <f t="shared" si="2"/>
        <v>47</v>
      </c>
      <c r="J24" s="66">
        <f t="shared" si="2"/>
        <v>47</v>
      </c>
      <c r="K24" s="66">
        <f t="shared" si="2"/>
        <v>424</v>
      </c>
      <c r="L24" s="66">
        <f t="shared" si="2"/>
        <v>419</v>
      </c>
      <c r="M24" s="66">
        <f t="shared" si="2"/>
        <v>116</v>
      </c>
      <c r="N24" s="66">
        <f t="shared" si="2"/>
        <v>47</v>
      </c>
      <c r="O24" s="66">
        <f t="shared" si="2"/>
        <v>45</v>
      </c>
      <c r="P24" s="66">
        <f t="shared" si="2"/>
        <v>0</v>
      </c>
      <c r="Q24" s="66">
        <f t="shared" si="2"/>
        <v>0</v>
      </c>
      <c r="R24" s="66">
        <f t="shared" si="2"/>
        <v>0</v>
      </c>
      <c r="S24" s="66">
        <f t="shared" si="2"/>
        <v>0</v>
      </c>
      <c r="T24" s="66">
        <f t="shared" si="2"/>
        <v>0</v>
      </c>
      <c r="U24" s="66">
        <f t="shared" si="2"/>
        <v>4</v>
      </c>
      <c r="V24" s="66">
        <f t="shared" si="2"/>
        <v>0</v>
      </c>
      <c r="W24" s="66">
        <f t="shared" si="2"/>
        <v>1</v>
      </c>
      <c r="X24" s="66">
        <f t="shared" si="2"/>
        <v>0</v>
      </c>
      <c r="Y24" s="66">
        <f t="shared" si="2"/>
        <v>1</v>
      </c>
      <c r="Z24" s="66">
        <f t="shared" si="2"/>
        <v>5</v>
      </c>
      <c r="AA24" s="66">
        <f t="shared" si="2"/>
        <v>3</v>
      </c>
      <c r="AB24" s="66">
        <f t="shared" si="2"/>
        <v>0</v>
      </c>
      <c r="AC24" s="66">
        <f t="shared" si="2"/>
        <v>0</v>
      </c>
      <c r="AD24" s="66">
        <f t="shared" si="2"/>
        <v>0</v>
      </c>
      <c r="AE24" s="66">
        <f t="shared" si="2"/>
        <v>0</v>
      </c>
      <c r="AF24" s="66">
        <f t="shared" si="2"/>
        <v>181</v>
      </c>
      <c r="AG24" s="66">
        <v>58</v>
      </c>
      <c r="AH24" s="66">
        <f t="shared" si="2"/>
        <v>142</v>
      </c>
      <c r="AI24" s="66">
        <v>33.799999999999997</v>
      </c>
      <c r="AJ24" s="66">
        <f t="shared" si="2"/>
        <v>52</v>
      </c>
      <c r="AK24" s="66">
        <v>55.3</v>
      </c>
      <c r="AL24" s="66">
        <f t="shared" si="2"/>
        <v>105</v>
      </c>
      <c r="AM24" s="66">
        <f t="shared" si="2"/>
        <v>1058</v>
      </c>
      <c r="AN24" s="75">
        <f t="shared" si="1"/>
        <v>35.444234404536864</v>
      </c>
      <c r="AO24" s="25"/>
    </row>
    <row r="25" spans="1:41" ht="15.75" x14ac:dyDescent="0.25">
      <c r="A25" s="64" t="s">
        <v>108</v>
      </c>
      <c r="B25" s="99"/>
      <c r="C25" s="99"/>
      <c r="D25" s="99"/>
      <c r="E25" s="106"/>
      <c r="F25" s="100"/>
      <c r="G25" s="99"/>
      <c r="H25" s="99"/>
      <c r="I25" s="99"/>
      <c r="J25" s="102"/>
      <c r="K25" s="107"/>
      <c r="L25" s="99"/>
      <c r="M25" s="99"/>
      <c r="N25" s="99"/>
      <c r="O25" s="108"/>
      <c r="P25" s="100"/>
      <c r="Q25" s="99"/>
      <c r="R25" s="99"/>
      <c r="S25" s="99"/>
      <c r="T25" s="102"/>
      <c r="U25" s="107"/>
      <c r="V25" s="99"/>
      <c r="W25" s="99"/>
      <c r="X25" s="99"/>
      <c r="Y25" s="99"/>
      <c r="Z25" s="100"/>
      <c r="AA25" s="99"/>
      <c r="AB25" s="102"/>
      <c r="AC25" s="107"/>
      <c r="AD25" s="99"/>
      <c r="AE25" s="108"/>
      <c r="AF25" s="100"/>
      <c r="AG25" s="121"/>
      <c r="AH25" s="99"/>
      <c r="AI25" s="121"/>
      <c r="AJ25" s="99"/>
      <c r="AK25" s="122"/>
      <c r="AL25" s="105"/>
      <c r="AM25" s="74">
        <f>SUM(F25:J25)</f>
        <v>0</v>
      </c>
      <c r="AN25" s="70" t="e">
        <f t="shared" si="1"/>
        <v>#DIV/0!</v>
      </c>
      <c r="AO25" s="25"/>
    </row>
    <row r="26" spans="1:41" ht="15.75" x14ac:dyDescent="0.25">
      <c r="A26" s="64" t="s">
        <v>143</v>
      </c>
      <c r="B26" s="99">
        <v>4</v>
      </c>
      <c r="C26" s="99">
        <v>1</v>
      </c>
      <c r="D26" s="99">
        <v>4</v>
      </c>
      <c r="E26" s="106">
        <v>1</v>
      </c>
      <c r="F26" s="100">
        <v>0</v>
      </c>
      <c r="G26" s="99">
        <v>0</v>
      </c>
      <c r="H26" s="99">
        <v>1</v>
      </c>
      <c r="I26" s="99">
        <v>0</v>
      </c>
      <c r="J26" s="102">
        <v>0</v>
      </c>
      <c r="K26" s="107">
        <v>0</v>
      </c>
      <c r="L26" s="99">
        <v>0</v>
      </c>
      <c r="M26" s="99">
        <v>1</v>
      </c>
      <c r="N26" s="99">
        <v>0</v>
      </c>
      <c r="O26" s="108">
        <v>0</v>
      </c>
      <c r="P26" s="100">
        <v>0</v>
      </c>
      <c r="Q26" s="99">
        <v>0</v>
      </c>
      <c r="R26" s="99">
        <v>0</v>
      </c>
      <c r="S26" s="99">
        <v>0</v>
      </c>
      <c r="T26" s="102">
        <v>0</v>
      </c>
      <c r="U26" s="107">
        <v>0</v>
      </c>
      <c r="V26" s="99">
        <v>0</v>
      </c>
      <c r="W26" s="99">
        <v>0</v>
      </c>
      <c r="X26" s="99">
        <v>0</v>
      </c>
      <c r="Y26" s="99">
        <v>0</v>
      </c>
      <c r="Z26" s="100">
        <v>0</v>
      </c>
      <c r="AA26" s="99">
        <v>0</v>
      </c>
      <c r="AB26" s="102">
        <v>0</v>
      </c>
      <c r="AC26" s="107">
        <v>0</v>
      </c>
      <c r="AD26" s="99">
        <v>0</v>
      </c>
      <c r="AE26" s="108">
        <v>0</v>
      </c>
      <c r="AF26" s="100">
        <v>0</v>
      </c>
      <c r="AG26" s="137" t="s">
        <v>145</v>
      </c>
      <c r="AH26" s="99">
        <v>0</v>
      </c>
      <c r="AI26" s="137" t="s">
        <v>145</v>
      </c>
      <c r="AJ26" s="99">
        <v>0</v>
      </c>
      <c r="AK26" s="138" t="s">
        <v>145</v>
      </c>
      <c r="AL26" s="105"/>
      <c r="AM26" s="74">
        <f t="shared" ref="AM26:AM33" si="3">SUM(F26:J26)</f>
        <v>1</v>
      </c>
      <c r="AN26" s="70">
        <f t="shared" si="1"/>
        <v>0</v>
      </c>
      <c r="AO26" s="25"/>
    </row>
    <row r="27" spans="1:41" ht="15.75" x14ac:dyDescent="0.25">
      <c r="A27" s="64" t="s">
        <v>110</v>
      </c>
      <c r="B27" s="99"/>
      <c r="C27" s="99"/>
      <c r="D27" s="99"/>
      <c r="E27" s="106"/>
      <c r="F27" s="100"/>
      <c r="G27" s="99"/>
      <c r="H27" s="99"/>
      <c r="I27" s="99"/>
      <c r="J27" s="102"/>
      <c r="K27" s="107"/>
      <c r="L27" s="99"/>
      <c r="M27" s="99"/>
      <c r="N27" s="99"/>
      <c r="O27" s="108"/>
      <c r="P27" s="100"/>
      <c r="Q27" s="99"/>
      <c r="R27" s="99"/>
      <c r="S27" s="99"/>
      <c r="T27" s="102"/>
      <c r="U27" s="107"/>
      <c r="V27" s="99"/>
      <c r="W27" s="99"/>
      <c r="X27" s="99"/>
      <c r="Y27" s="99"/>
      <c r="Z27" s="100"/>
      <c r="AA27" s="99"/>
      <c r="AB27" s="102"/>
      <c r="AC27" s="107"/>
      <c r="AD27" s="99"/>
      <c r="AE27" s="108"/>
      <c r="AF27" s="100"/>
      <c r="AG27" s="121"/>
      <c r="AH27" s="99"/>
      <c r="AI27" s="121"/>
      <c r="AJ27" s="99"/>
      <c r="AK27" s="122"/>
      <c r="AL27" s="105"/>
      <c r="AM27" s="74">
        <f t="shared" si="3"/>
        <v>0</v>
      </c>
      <c r="AN27" s="70" t="e">
        <f t="shared" si="1"/>
        <v>#DIV/0!</v>
      </c>
      <c r="AO27" s="25"/>
    </row>
    <row r="28" spans="1:41" ht="15.75" x14ac:dyDescent="0.25">
      <c r="A28" s="64" t="s">
        <v>111</v>
      </c>
      <c r="B28" s="99"/>
      <c r="C28" s="99"/>
      <c r="D28" s="99"/>
      <c r="E28" s="106"/>
      <c r="F28" s="100"/>
      <c r="G28" s="99"/>
      <c r="H28" s="99"/>
      <c r="I28" s="99"/>
      <c r="J28" s="102"/>
      <c r="K28" s="107"/>
      <c r="L28" s="99"/>
      <c r="M28" s="99"/>
      <c r="N28" s="99"/>
      <c r="O28" s="108"/>
      <c r="P28" s="100"/>
      <c r="Q28" s="99"/>
      <c r="R28" s="99"/>
      <c r="S28" s="99"/>
      <c r="T28" s="102"/>
      <c r="U28" s="107"/>
      <c r="V28" s="99"/>
      <c r="W28" s="99"/>
      <c r="X28" s="99"/>
      <c r="Y28" s="99"/>
      <c r="Z28" s="100"/>
      <c r="AA28" s="99"/>
      <c r="AB28" s="102"/>
      <c r="AC28" s="107"/>
      <c r="AD28" s="99"/>
      <c r="AE28" s="108"/>
      <c r="AF28" s="100"/>
      <c r="AG28" s="121"/>
      <c r="AH28" s="99"/>
      <c r="AI28" s="121"/>
      <c r="AJ28" s="99"/>
      <c r="AK28" s="122"/>
      <c r="AL28" s="105"/>
      <c r="AM28" s="74">
        <f t="shared" si="3"/>
        <v>0</v>
      </c>
      <c r="AN28" s="70" t="e">
        <f t="shared" si="1"/>
        <v>#DIV/0!</v>
      </c>
      <c r="AO28" s="25"/>
    </row>
    <row r="29" spans="1:41" ht="15.75" x14ac:dyDescent="0.25">
      <c r="A29" s="64" t="s">
        <v>112</v>
      </c>
      <c r="B29" s="99"/>
      <c r="C29" s="99"/>
      <c r="D29" s="99"/>
      <c r="E29" s="106"/>
      <c r="F29" s="100"/>
      <c r="G29" s="99"/>
      <c r="H29" s="99"/>
      <c r="I29" s="99"/>
      <c r="J29" s="102"/>
      <c r="K29" s="107"/>
      <c r="L29" s="99"/>
      <c r="M29" s="99"/>
      <c r="N29" s="99"/>
      <c r="O29" s="108"/>
      <c r="P29" s="100"/>
      <c r="Q29" s="99"/>
      <c r="R29" s="99"/>
      <c r="S29" s="99"/>
      <c r="T29" s="102"/>
      <c r="U29" s="107"/>
      <c r="V29" s="99"/>
      <c r="W29" s="99"/>
      <c r="X29" s="99"/>
      <c r="Y29" s="99"/>
      <c r="Z29" s="100"/>
      <c r="AA29" s="99"/>
      <c r="AB29" s="102"/>
      <c r="AC29" s="107"/>
      <c r="AD29" s="99"/>
      <c r="AE29" s="108"/>
      <c r="AF29" s="100"/>
      <c r="AG29" s="121"/>
      <c r="AH29" s="99"/>
      <c r="AI29" s="121"/>
      <c r="AJ29" s="99"/>
      <c r="AK29" s="122"/>
      <c r="AL29" s="105"/>
      <c r="AM29" s="74">
        <f t="shared" si="3"/>
        <v>0</v>
      </c>
      <c r="AN29" s="70" t="e">
        <f t="shared" si="1"/>
        <v>#DIV/0!</v>
      </c>
      <c r="AO29" s="25"/>
    </row>
    <row r="30" spans="1:41" ht="15.75" x14ac:dyDescent="0.25">
      <c r="A30" s="64" t="s">
        <v>113</v>
      </c>
      <c r="B30" s="99"/>
      <c r="C30" s="99"/>
      <c r="D30" s="99"/>
      <c r="E30" s="106"/>
      <c r="F30" s="100"/>
      <c r="G30" s="99"/>
      <c r="H30" s="99"/>
      <c r="I30" s="99"/>
      <c r="J30" s="102"/>
      <c r="K30" s="107"/>
      <c r="L30" s="99"/>
      <c r="M30" s="99"/>
      <c r="N30" s="99"/>
      <c r="O30" s="108"/>
      <c r="P30" s="100"/>
      <c r="Q30" s="99"/>
      <c r="R30" s="99"/>
      <c r="S30" s="99"/>
      <c r="T30" s="102"/>
      <c r="U30" s="107"/>
      <c r="V30" s="99"/>
      <c r="W30" s="99"/>
      <c r="X30" s="99"/>
      <c r="Y30" s="99"/>
      <c r="Z30" s="100"/>
      <c r="AA30" s="99"/>
      <c r="AB30" s="102"/>
      <c r="AC30" s="107"/>
      <c r="AD30" s="99"/>
      <c r="AE30" s="108"/>
      <c r="AF30" s="100"/>
      <c r="AG30" s="121"/>
      <c r="AH30" s="99"/>
      <c r="AI30" s="121"/>
      <c r="AJ30" s="99"/>
      <c r="AK30" s="122"/>
      <c r="AL30" s="105"/>
      <c r="AM30" s="74">
        <f t="shared" si="3"/>
        <v>0</v>
      </c>
      <c r="AN30" s="70" t="e">
        <f t="shared" si="1"/>
        <v>#DIV/0!</v>
      </c>
      <c r="AO30" s="25"/>
    </row>
    <row r="31" spans="1:41" ht="15.75" x14ac:dyDescent="0.25">
      <c r="A31" s="64" t="s">
        <v>114</v>
      </c>
      <c r="B31" s="99"/>
      <c r="C31" s="99"/>
      <c r="D31" s="99"/>
      <c r="E31" s="106"/>
      <c r="F31" s="100"/>
      <c r="G31" s="99"/>
      <c r="H31" s="99"/>
      <c r="I31" s="99"/>
      <c r="J31" s="102"/>
      <c r="K31" s="107"/>
      <c r="L31" s="99"/>
      <c r="M31" s="99"/>
      <c r="N31" s="99"/>
      <c r="O31" s="108"/>
      <c r="P31" s="100"/>
      <c r="Q31" s="99"/>
      <c r="R31" s="99"/>
      <c r="S31" s="99"/>
      <c r="T31" s="102"/>
      <c r="U31" s="107"/>
      <c r="V31" s="99"/>
      <c r="W31" s="99"/>
      <c r="X31" s="99"/>
      <c r="Y31" s="99"/>
      <c r="Z31" s="100"/>
      <c r="AA31" s="99"/>
      <c r="AB31" s="102"/>
      <c r="AC31" s="107"/>
      <c r="AD31" s="99"/>
      <c r="AE31" s="108"/>
      <c r="AF31" s="100"/>
      <c r="AG31" s="121"/>
      <c r="AH31" s="99"/>
      <c r="AI31" s="121"/>
      <c r="AJ31" s="99"/>
      <c r="AK31" s="122"/>
      <c r="AL31" s="105"/>
      <c r="AM31" s="74">
        <f t="shared" si="3"/>
        <v>0</v>
      </c>
      <c r="AN31" s="70" t="e">
        <f t="shared" si="1"/>
        <v>#DIV/0!</v>
      </c>
      <c r="AO31" s="25"/>
    </row>
    <row r="32" spans="1:41" ht="15.75" x14ac:dyDescent="0.25">
      <c r="A32" s="64" t="s">
        <v>115</v>
      </c>
      <c r="B32" s="99"/>
      <c r="C32" s="99"/>
      <c r="D32" s="99"/>
      <c r="E32" s="106"/>
      <c r="F32" s="100"/>
      <c r="G32" s="99"/>
      <c r="H32" s="99"/>
      <c r="I32" s="99"/>
      <c r="J32" s="102"/>
      <c r="K32" s="107"/>
      <c r="L32" s="99"/>
      <c r="M32" s="99"/>
      <c r="N32" s="99"/>
      <c r="O32" s="108"/>
      <c r="P32" s="100"/>
      <c r="Q32" s="99"/>
      <c r="R32" s="99"/>
      <c r="S32" s="99"/>
      <c r="T32" s="102"/>
      <c r="U32" s="107"/>
      <c r="V32" s="99"/>
      <c r="W32" s="99"/>
      <c r="X32" s="99"/>
      <c r="Y32" s="99"/>
      <c r="Z32" s="100"/>
      <c r="AA32" s="99"/>
      <c r="AB32" s="102"/>
      <c r="AC32" s="107"/>
      <c r="AD32" s="99"/>
      <c r="AE32" s="108"/>
      <c r="AF32" s="100"/>
      <c r="AG32" s="99"/>
      <c r="AH32" s="99"/>
      <c r="AI32" s="99"/>
      <c r="AJ32" s="99"/>
      <c r="AK32" s="102"/>
      <c r="AL32" s="105"/>
      <c r="AM32" s="74">
        <f t="shared" si="3"/>
        <v>0</v>
      </c>
      <c r="AN32" s="70" t="e">
        <f t="shared" si="1"/>
        <v>#DIV/0!</v>
      </c>
    </row>
    <row r="33" spans="1:40" ht="15.75" x14ac:dyDescent="0.25">
      <c r="A33" s="64" t="s">
        <v>116</v>
      </c>
      <c r="B33" s="99"/>
      <c r="C33" s="99"/>
      <c r="D33" s="99"/>
      <c r="E33" s="106"/>
      <c r="F33" s="100"/>
      <c r="G33" s="99"/>
      <c r="H33" s="99"/>
      <c r="I33" s="99"/>
      <c r="J33" s="102"/>
      <c r="K33" s="107"/>
      <c r="L33" s="99"/>
      <c r="M33" s="99"/>
      <c r="N33" s="99"/>
      <c r="O33" s="108"/>
      <c r="P33" s="100"/>
      <c r="Q33" s="99"/>
      <c r="R33" s="99"/>
      <c r="S33" s="99"/>
      <c r="T33" s="102"/>
      <c r="U33" s="107"/>
      <c r="V33" s="99"/>
      <c r="W33" s="99"/>
      <c r="X33" s="99"/>
      <c r="Y33" s="99"/>
      <c r="Z33" s="100"/>
      <c r="AA33" s="99"/>
      <c r="AB33" s="102"/>
      <c r="AC33" s="107"/>
      <c r="AD33" s="99"/>
      <c r="AE33" s="108"/>
      <c r="AF33" s="100"/>
      <c r="AG33" s="99"/>
      <c r="AH33" s="99"/>
      <c r="AI33" s="99"/>
      <c r="AJ33" s="99"/>
      <c r="AK33" s="102"/>
      <c r="AL33" s="105"/>
      <c r="AM33" s="74">
        <f t="shared" si="3"/>
        <v>0</v>
      </c>
      <c r="AN33" s="70" t="e">
        <f t="shared" si="1"/>
        <v>#DIV/0!</v>
      </c>
    </row>
    <row r="34" spans="1:40" ht="31.5" x14ac:dyDescent="0.25">
      <c r="A34" s="65" t="s">
        <v>29</v>
      </c>
      <c r="B34" s="66">
        <f>SUM(B25:B33)</f>
        <v>4</v>
      </c>
      <c r="C34" s="66">
        <f t="shared" ref="C34:AM34" si="4">SUM(C25:C33)</f>
        <v>1</v>
      </c>
      <c r="D34" s="66">
        <f t="shared" si="4"/>
        <v>4</v>
      </c>
      <c r="E34" s="66">
        <f t="shared" si="4"/>
        <v>1</v>
      </c>
      <c r="F34" s="66">
        <f t="shared" si="4"/>
        <v>0</v>
      </c>
      <c r="G34" s="66">
        <f t="shared" si="4"/>
        <v>0</v>
      </c>
      <c r="H34" s="66">
        <f t="shared" si="4"/>
        <v>1</v>
      </c>
      <c r="I34" s="66">
        <f t="shared" si="4"/>
        <v>0</v>
      </c>
      <c r="J34" s="66">
        <f t="shared" si="4"/>
        <v>0</v>
      </c>
      <c r="K34" s="66">
        <f t="shared" si="4"/>
        <v>0</v>
      </c>
      <c r="L34" s="66">
        <f t="shared" si="4"/>
        <v>0</v>
      </c>
      <c r="M34" s="66">
        <f t="shared" si="4"/>
        <v>1</v>
      </c>
      <c r="N34" s="66">
        <f t="shared" si="4"/>
        <v>0</v>
      </c>
      <c r="O34" s="66">
        <f t="shared" si="4"/>
        <v>0</v>
      </c>
      <c r="P34" s="66">
        <f t="shared" si="4"/>
        <v>0</v>
      </c>
      <c r="Q34" s="66">
        <f t="shared" si="4"/>
        <v>0</v>
      </c>
      <c r="R34" s="66">
        <f t="shared" si="4"/>
        <v>0</v>
      </c>
      <c r="S34" s="66">
        <f t="shared" si="4"/>
        <v>0</v>
      </c>
      <c r="T34" s="66">
        <f t="shared" si="4"/>
        <v>0</v>
      </c>
      <c r="U34" s="66">
        <f t="shared" si="4"/>
        <v>0</v>
      </c>
      <c r="V34" s="66">
        <f t="shared" si="4"/>
        <v>0</v>
      </c>
      <c r="W34" s="66">
        <f t="shared" si="4"/>
        <v>0</v>
      </c>
      <c r="X34" s="66">
        <f t="shared" si="4"/>
        <v>0</v>
      </c>
      <c r="Y34" s="66">
        <f t="shared" si="4"/>
        <v>0</v>
      </c>
      <c r="Z34" s="66">
        <f t="shared" si="4"/>
        <v>0</v>
      </c>
      <c r="AA34" s="66">
        <f t="shared" si="4"/>
        <v>0</v>
      </c>
      <c r="AB34" s="66">
        <f t="shared" si="4"/>
        <v>0</v>
      </c>
      <c r="AC34" s="66">
        <f t="shared" si="4"/>
        <v>0</v>
      </c>
      <c r="AD34" s="66">
        <f t="shared" si="4"/>
        <v>0</v>
      </c>
      <c r="AE34" s="66">
        <f t="shared" si="4"/>
        <v>0</v>
      </c>
      <c r="AF34" s="66">
        <f t="shared" si="4"/>
        <v>0</v>
      </c>
      <c r="AG34" s="66">
        <f t="shared" si="4"/>
        <v>0</v>
      </c>
      <c r="AH34" s="66">
        <f t="shared" si="4"/>
        <v>0</v>
      </c>
      <c r="AI34" s="66">
        <f t="shared" si="4"/>
        <v>0</v>
      </c>
      <c r="AJ34" s="66">
        <f t="shared" si="4"/>
        <v>0</v>
      </c>
      <c r="AK34" s="66">
        <f t="shared" si="4"/>
        <v>0</v>
      </c>
      <c r="AL34" s="66">
        <f t="shared" si="4"/>
        <v>0</v>
      </c>
      <c r="AM34" s="66">
        <f t="shared" si="4"/>
        <v>1</v>
      </c>
      <c r="AN34" s="75">
        <f t="shared" si="1"/>
        <v>0</v>
      </c>
    </row>
    <row r="35" spans="1:40" ht="27" customHeight="1" thickBot="1" x14ac:dyDescent="0.3">
      <c r="A35" s="67" t="s">
        <v>30</v>
      </c>
      <c r="B35" s="68">
        <f>B24+B34</f>
        <v>1067</v>
      </c>
      <c r="C35" s="68">
        <f t="shared" ref="C35:AM35" si="5">C24+C34</f>
        <v>61</v>
      </c>
      <c r="D35" s="68">
        <f t="shared" si="5"/>
        <v>69</v>
      </c>
      <c r="E35" s="68">
        <f t="shared" si="5"/>
        <v>1059</v>
      </c>
      <c r="F35" s="68">
        <f t="shared" si="5"/>
        <v>428</v>
      </c>
      <c r="G35" s="68">
        <f t="shared" si="5"/>
        <v>419</v>
      </c>
      <c r="H35" s="68">
        <f t="shared" si="5"/>
        <v>118</v>
      </c>
      <c r="I35" s="68">
        <f t="shared" si="5"/>
        <v>47</v>
      </c>
      <c r="J35" s="68">
        <f t="shared" si="5"/>
        <v>47</v>
      </c>
      <c r="K35" s="68">
        <f t="shared" si="5"/>
        <v>424</v>
      </c>
      <c r="L35" s="68">
        <f t="shared" si="5"/>
        <v>419</v>
      </c>
      <c r="M35" s="68">
        <f t="shared" si="5"/>
        <v>117</v>
      </c>
      <c r="N35" s="68">
        <f t="shared" si="5"/>
        <v>47</v>
      </c>
      <c r="O35" s="68">
        <f t="shared" si="5"/>
        <v>45</v>
      </c>
      <c r="P35" s="68">
        <f t="shared" si="5"/>
        <v>0</v>
      </c>
      <c r="Q35" s="68">
        <f t="shared" si="5"/>
        <v>0</v>
      </c>
      <c r="R35" s="68">
        <f t="shared" si="5"/>
        <v>0</v>
      </c>
      <c r="S35" s="68">
        <f t="shared" si="5"/>
        <v>0</v>
      </c>
      <c r="T35" s="68">
        <f t="shared" si="5"/>
        <v>0</v>
      </c>
      <c r="U35" s="68">
        <f t="shared" si="5"/>
        <v>4</v>
      </c>
      <c r="V35" s="68">
        <f t="shared" si="5"/>
        <v>0</v>
      </c>
      <c r="W35" s="68">
        <f t="shared" si="5"/>
        <v>1</v>
      </c>
      <c r="X35" s="68">
        <f t="shared" si="5"/>
        <v>0</v>
      </c>
      <c r="Y35" s="68">
        <f t="shared" si="5"/>
        <v>1</v>
      </c>
      <c r="Z35" s="68">
        <f t="shared" si="5"/>
        <v>5</v>
      </c>
      <c r="AA35" s="68">
        <f t="shared" si="5"/>
        <v>3</v>
      </c>
      <c r="AB35" s="68">
        <f t="shared" si="5"/>
        <v>0</v>
      </c>
      <c r="AC35" s="68">
        <f t="shared" si="5"/>
        <v>0</v>
      </c>
      <c r="AD35" s="68">
        <f t="shared" si="5"/>
        <v>0</v>
      </c>
      <c r="AE35" s="68">
        <f t="shared" si="5"/>
        <v>0</v>
      </c>
      <c r="AF35" s="68">
        <f t="shared" si="5"/>
        <v>181</v>
      </c>
      <c r="AG35" s="68">
        <v>58</v>
      </c>
      <c r="AH35" s="68">
        <f t="shared" si="5"/>
        <v>142</v>
      </c>
      <c r="AI35" s="68">
        <f t="shared" si="5"/>
        <v>33.799999999999997</v>
      </c>
      <c r="AJ35" s="68">
        <f t="shared" si="5"/>
        <v>52</v>
      </c>
      <c r="AK35" s="68">
        <v>55.3</v>
      </c>
      <c r="AL35" s="68">
        <f t="shared" si="5"/>
        <v>105</v>
      </c>
      <c r="AM35" s="68">
        <f t="shared" si="5"/>
        <v>1059</v>
      </c>
      <c r="AN35" s="73">
        <f t="shared" si="1"/>
        <v>35.410764872521241</v>
      </c>
    </row>
    <row r="38" spans="1:40" ht="18" customHeight="1" x14ac:dyDescent="0.25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55"/>
      <c r="AN38" s="55"/>
    </row>
  </sheetData>
  <mergeCells count="50">
    <mergeCell ref="A7:A13"/>
    <mergeCell ref="B7:E9"/>
    <mergeCell ref="B10:B12"/>
    <mergeCell ref="C10:C12"/>
    <mergeCell ref="D10:D12"/>
    <mergeCell ref="E10:E12"/>
    <mergeCell ref="G10:G11"/>
    <mergeCell ref="H10:H11"/>
    <mergeCell ref="I10:I11"/>
    <mergeCell ref="K10:K12"/>
    <mergeCell ref="M10:M12"/>
    <mergeCell ref="S10:S12"/>
    <mergeCell ref="U10:U12"/>
    <mergeCell ref="K7:O9"/>
    <mergeCell ref="P7:T9"/>
    <mergeCell ref="L10:L12"/>
    <mergeCell ref="N10:N12"/>
    <mergeCell ref="P10:P12"/>
    <mergeCell ref="AF11:AF12"/>
    <mergeCell ref="AG11:AG12"/>
    <mergeCell ref="AH11:AH12"/>
    <mergeCell ref="AI11:AI12"/>
    <mergeCell ref="F7:J9"/>
    <mergeCell ref="F10:F11"/>
    <mergeCell ref="J10:J11"/>
    <mergeCell ref="O10:O12"/>
    <mergeCell ref="T10:T12"/>
    <mergeCell ref="Y10:Y12"/>
    <mergeCell ref="V10:V12"/>
    <mergeCell ref="W10:W12"/>
    <mergeCell ref="X10:X12"/>
    <mergeCell ref="U7:Y9"/>
    <mergeCell ref="Q10:Q12"/>
    <mergeCell ref="R10:R12"/>
    <mergeCell ref="A38:AL38"/>
    <mergeCell ref="AJ11:AJ12"/>
    <mergeCell ref="AK11:AK12"/>
    <mergeCell ref="AL7:AL12"/>
    <mergeCell ref="AJ10:AK10"/>
    <mergeCell ref="Z7:AB9"/>
    <mergeCell ref="AC7:AE9"/>
    <mergeCell ref="AF7:AK9"/>
    <mergeCell ref="Z10:Z12"/>
    <mergeCell ref="AA10:AA12"/>
    <mergeCell ref="AB10:AB12"/>
    <mergeCell ref="AC10:AC12"/>
    <mergeCell ref="AD10:AD12"/>
    <mergeCell ref="AE10:AE12"/>
    <mergeCell ref="AF10:AG10"/>
    <mergeCell ref="AH10:AI10"/>
  </mergeCells>
  <phoneticPr fontId="4" type="noConversion"/>
  <pageMargins left="0.74803149606299213" right="0.74803149606299213" top="0.98425196850393704" bottom="0.98425196850393704" header="0.51181102362204722" footer="0.51181102362204722"/>
  <pageSetup scale="56" orientation="landscape" r:id="rId1"/>
  <headerFooter alignWithMargins="0"/>
  <ignoredErrors>
    <ignoredError sqref="B24:AF24 AH24 AL24 AJ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33"/>
  <sheetViews>
    <sheetView view="pageLayout" workbookViewId="0">
      <selection activeCell="V14" sqref="V14:V20"/>
    </sheetView>
  </sheetViews>
  <sheetFormatPr defaultRowHeight="12.75" x14ac:dyDescent="0.2"/>
  <cols>
    <col min="1" max="1" width="22.28515625" customWidth="1"/>
    <col min="2" max="2" width="5.5703125" customWidth="1"/>
    <col min="3" max="3" width="6.28515625" customWidth="1"/>
    <col min="4" max="4" width="9.140625" hidden="1" customWidth="1"/>
    <col min="5" max="5" width="5.7109375" customWidth="1"/>
    <col min="6" max="6" width="6.28515625" customWidth="1"/>
    <col min="7" max="7" width="10.28515625" customWidth="1"/>
    <col min="8" max="8" width="5.5703125" customWidth="1"/>
    <col min="9" max="9" width="5.7109375" customWidth="1"/>
    <col min="10" max="10" width="6" customWidth="1"/>
    <col min="11" max="11" width="3.7109375" customWidth="1"/>
    <col min="12" max="12" width="4.28515625" customWidth="1"/>
    <col min="13" max="13" width="4.7109375" customWidth="1"/>
    <col min="14" max="14" width="5.42578125" customWidth="1"/>
    <col min="15" max="15" width="6.140625" customWidth="1"/>
    <col min="16" max="16" width="6.85546875" customWidth="1"/>
    <col min="17" max="17" width="6" customWidth="1"/>
    <col min="18" max="18" width="6.42578125" customWidth="1"/>
    <col min="19" max="19" width="9.7109375" customWidth="1"/>
    <col min="20" max="20" width="12.140625" customWidth="1"/>
  </cols>
  <sheetData>
    <row r="3" spans="1:20" ht="18.75" x14ac:dyDescent="0.3">
      <c r="A3" s="13" t="s">
        <v>47</v>
      </c>
      <c r="B3" s="18"/>
      <c r="C3" s="18"/>
      <c r="D3" s="18"/>
      <c r="E3" s="18"/>
    </row>
    <row r="6" spans="1:20" ht="19.5" customHeight="1" x14ac:dyDescent="0.25">
      <c r="A6" s="153" t="s">
        <v>39</v>
      </c>
      <c r="B6" s="186" t="s">
        <v>31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</row>
    <row r="7" spans="1:20" ht="15.75" customHeight="1" x14ac:dyDescent="0.2">
      <c r="A7" s="153"/>
      <c r="B7" s="153" t="s">
        <v>40</v>
      </c>
      <c r="C7" s="153"/>
      <c r="D7" s="153"/>
      <c r="E7" s="153"/>
      <c r="F7" s="153" t="s">
        <v>41</v>
      </c>
      <c r="G7" s="153"/>
      <c r="H7" s="153" t="s">
        <v>32</v>
      </c>
      <c r="I7" s="153"/>
      <c r="J7" s="153"/>
      <c r="K7" s="153" t="s">
        <v>33</v>
      </c>
      <c r="L7" s="153"/>
      <c r="M7" s="153"/>
      <c r="N7" s="153" t="s">
        <v>34</v>
      </c>
      <c r="O7" s="153"/>
      <c r="P7" s="153" t="s">
        <v>35</v>
      </c>
      <c r="Q7" s="153"/>
      <c r="R7" s="153"/>
      <c r="S7" s="185" t="s">
        <v>136</v>
      </c>
      <c r="T7" s="185"/>
    </row>
    <row r="8" spans="1:20" ht="39.75" customHeight="1" x14ac:dyDescent="0.2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85"/>
      <c r="T8" s="185"/>
    </row>
    <row r="9" spans="1:20" ht="27.75" customHeight="1" x14ac:dyDescent="0.2">
      <c r="A9" s="153"/>
      <c r="B9" s="14" t="s">
        <v>42</v>
      </c>
      <c r="C9" s="14" t="s">
        <v>43</v>
      </c>
      <c r="D9" s="14"/>
      <c r="E9" s="14" t="s">
        <v>44</v>
      </c>
      <c r="F9" s="14" t="s">
        <v>42</v>
      </c>
      <c r="G9" s="14" t="s">
        <v>45</v>
      </c>
      <c r="H9" s="14" t="s">
        <v>42</v>
      </c>
      <c r="I9" s="14" t="s">
        <v>43</v>
      </c>
      <c r="J9" s="14" t="s">
        <v>46</v>
      </c>
      <c r="K9" s="14" t="s">
        <v>42</v>
      </c>
      <c r="L9" s="14" t="s">
        <v>43</v>
      </c>
      <c r="M9" s="14" t="s">
        <v>46</v>
      </c>
      <c r="N9" s="14" t="s">
        <v>43</v>
      </c>
      <c r="O9" s="14" t="s">
        <v>46</v>
      </c>
      <c r="P9" s="14" t="s">
        <v>42</v>
      </c>
      <c r="Q9" s="14" t="s">
        <v>43</v>
      </c>
      <c r="R9" s="14" t="s">
        <v>36</v>
      </c>
      <c r="S9" s="135" t="s">
        <v>43</v>
      </c>
      <c r="T9" s="135" t="s">
        <v>44</v>
      </c>
    </row>
    <row r="10" spans="1:20" ht="22.5" customHeight="1" x14ac:dyDescent="0.2">
      <c r="A10" s="153"/>
      <c r="B10" s="188" t="s">
        <v>37</v>
      </c>
      <c r="C10" s="188" t="s">
        <v>37</v>
      </c>
      <c r="D10" s="188"/>
      <c r="E10" s="188" t="s">
        <v>38</v>
      </c>
      <c r="F10" s="188" t="s">
        <v>16</v>
      </c>
      <c r="G10" s="188" t="s">
        <v>37</v>
      </c>
      <c r="H10" s="188" t="s">
        <v>37</v>
      </c>
      <c r="I10" s="188" t="s">
        <v>37</v>
      </c>
      <c r="J10" s="188" t="s">
        <v>37</v>
      </c>
      <c r="K10" s="188" t="s">
        <v>37</v>
      </c>
      <c r="L10" s="188" t="s">
        <v>37</v>
      </c>
      <c r="M10" s="188" t="s">
        <v>37</v>
      </c>
      <c r="N10" s="188" t="s">
        <v>37</v>
      </c>
      <c r="O10" s="188" t="s">
        <v>37</v>
      </c>
      <c r="P10" s="188" t="s">
        <v>37</v>
      </c>
      <c r="Q10" s="188" t="s">
        <v>37</v>
      </c>
      <c r="R10" s="188" t="s">
        <v>37</v>
      </c>
      <c r="S10" s="188" t="s">
        <v>37</v>
      </c>
      <c r="T10" s="188" t="s">
        <v>37</v>
      </c>
    </row>
    <row r="11" spans="1:20" x14ac:dyDescent="0.2">
      <c r="A11" s="153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</row>
    <row r="12" spans="1:20" ht="24.75" customHeight="1" x14ac:dyDescent="0.2">
      <c r="A12" s="153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</row>
    <row r="13" spans="1:20" ht="14.85" customHeight="1" x14ac:dyDescent="0.2">
      <c r="A13" s="64" t="s">
        <v>108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"/>
      <c r="T13" s="1"/>
    </row>
    <row r="14" spans="1:20" ht="14.85" customHeight="1" x14ac:dyDescent="0.25">
      <c r="A14" s="64" t="s">
        <v>109</v>
      </c>
      <c r="B14" s="136">
        <v>1</v>
      </c>
      <c r="C14" s="136">
        <v>3</v>
      </c>
      <c r="D14" s="136"/>
      <c r="E14" s="15">
        <v>0</v>
      </c>
      <c r="F14" s="136">
        <v>1</v>
      </c>
      <c r="G14" s="136">
        <v>0</v>
      </c>
      <c r="H14" s="136">
        <v>2</v>
      </c>
      <c r="I14" s="136">
        <v>3</v>
      </c>
      <c r="J14" s="136">
        <v>0</v>
      </c>
      <c r="K14" s="136">
        <v>0</v>
      </c>
      <c r="L14" s="136">
        <v>0</v>
      </c>
      <c r="M14" s="136">
        <v>0</v>
      </c>
      <c r="N14" s="136">
        <v>0</v>
      </c>
      <c r="O14" s="136">
        <v>0</v>
      </c>
      <c r="P14" s="136">
        <v>0</v>
      </c>
      <c r="Q14" s="136">
        <v>4</v>
      </c>
      <c r="R14" s="136">
        <v>0</v>
      </c>
      <c r="S14" s="1">
        <v>0</v>
      </c>
      <c r="T14" s="1">
        <v>0</v>
      </c>
    </row>
    <row r="15" spans="1:20" ht="14.85" customHeight="1" x14ac:dyDescent="0.2">
      <c r="A15" s="64" t="s">
        <v>110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"/>
      <c r="T15" s="1"/>
    </row>
    <row r="16" spans="1:20" ht="14.85" customHeight="1" x14ac:dyDescent="0.2">
      <c r="A16" s="64" t="s">
        <v>111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"/>
      <c r="T16" s="1"/>
    </row>
    <row r="17" spans="1:20" ht="14.85" customHeight="1" x14ac:dyDescent="0.2">
      <c r="A17" s="64" t="s">
        <v>112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"/>
      <c r="T17" s="1"/>
    </row>
    <row r="18" spans="1:20" ht="14.85" customHeight="1" x14ac:dyDescent="0.2">
      <c r="A18" s="64" t="s">
        <v>113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"/>
      <c r="T18" s="1"/>
    </row>
    <row r="19" spans="1:20" ht="14.85" customHeight="1" x14ac:dyDescent="0.2">
      <c r="A19" s="64" t="s">
        <v>114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"/>
      <c r="T19" s="1"/>
    </row>
    <row r="20" spans="1:20" ht="14.85" customHeight="1" x14ac:dyDescent="0.25">
      <c r="A20" s="64" t="s">
        <v>115</v>
      </c>
      <c r="B20" s="96"/>
      <c r="C20" s="147"/>
      <c r="D20" s="147"/>
      <c r="E20" s="15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1"/>
      <c r="T20" s="1"/>
    </row>
    <row r="21" spans="1:20" ht="14.85" customHeight="1" x14ac:dyDescent="0.25">
      <c r="A21" s="64" t="s">
        <v>116</v>
      </c>
      <c r="B21" s="56"/>
      <c r="C21" s="147"/>
      <c r="D21" s="147"/>
      <c r="E21" s="15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1"/>
      <c r="T21" s="1"/>
    </row>
    <row r="22" spans="1:20" ht="32.25" customHeight="1" x14ac:dyDescent="0.25">
      <c r="A22" s="78" t="s">
        <v>28</v>
      </c>
      <c r="B22" s="79">
        <v>31</v>
      </c>
      <c r="C22" s="79">
        <v>66</v>
      </c>
      <c r="D22" s="79">
        <f t="shared" ref="D22" si="0">SUM(D13:D21)</f>
        <v>0</v>
      </c>
      <c r="E22" s="79">
        <v>7</v>
      </c>
      <c r="F22" s="79">
        <v>1</v>
      </c>
      <c r="G22" s="79">
        <v>0</v>
      </c>
      <c r="H22" s="79">
        <v>9</v>
      </c>
      <c r="I22" s="79">
        <v>15</v>
      </c>
      <c r="J22" s="79">
        <v>1</v>
      </c>
      <c r="K22" s="79">
        <f t="shared" ref="K22:M22" si="1">SUM(K13:K21)</f>
        <v>0</v>
      </c>
      <c r="L22" s="79">
        <f t="shared" si="1"/>
        <v>0</v>
      </c>
      <c r="M22" s="79">
        <f t="shared" si="1"/>
        <v>0</v>
      </c>
      <c r="N22" s="79">
        <f t="shared" ref="N22" si="2">SUM(N13:N21)</f>
        <v>0</v>
      </c>
      <c r="O22" s="79">
        <f>SUM(O13:O21)</f>
        <v>0</v>
      </c>
      <c r="P22" s="79">
        <f>SUM(P13:P21)</f>
        <v>0</v>
      </c>
      <c r="Q22" s="79">
        <v>4</v>
      </c>
      <c r="R22" s="79">
        <f t="shared" ref="R22:T22" si="3">SUM(R13:R21)</f>
        <v>0</v>
      </c>
      <c r="S22" s="79">
        <f t="shared" si="3"/>
        <v>0</v>
      </c>
      <c r="T22" s="79">
        <f t="shared" si="3"/>
        <v>0</v>
      </c>
    </row>
    <row r="23" spans="1:20" ht="14.85" customHeight="1" x14ac:dyDescent="0.25">
      <c r="A23" s="64" t="s">
        <v>108</v>
      </c>
      <c r="B23" s="96"/>
      <c r="C23" s="96"/>
      <c r="D23" s="96"/>
      <c r="E23" s="15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1"/>
      <c r="T23" s="1"/>
    </row>
    <row r="24" spans="1:20" ht="14.85" customHeight="1" x14ac:dyDescent="0.25">
      <c r="A24" s="64" t="s">
        <v>142</v>
      </c>
      <c r="B24" s="96"/>
      <c r="C24" s="96"/>
      <c r="D24" s="96"/>
      <c r="E24" s="15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1"/>
      <c r="T24" s="1"/>
    </row>
    <row r="25" spans="1:20" ht="14.85" customHeight="1" x14ac:dyDescent="0.25">
      <c r="A25" s="64" t="s">
        <v>110</v>
      </c>
      <c r="B25" s="96"/>
      <c r="C25" s="96"/>
      <c r="D25" s="96"/>
      <c r="E25" s="15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1"/>
      <c r="T25" s="1"/>
    </row>
    <row r="26" spans="1:20" ht="14.85" customHeight="1" x14ac:dyDescent="0.25">
      <c r="A26" s="64" t="s">
        <v>111</v>
      </c>
      <c r="B26" s="96"/>
      <c r="C26" s="96"/>
      <c r="D26" s="96"/>
      <c r="E26" s="15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1"/>
      <c r="T26" s="1"/>
    </row>
    <row r="27" spans="1:20" ht="14.85" customHeight="1" x14ac:dyDescent="0.25">
      <c r="A27" s="64" t="s">
        <v>112</v>
      </c>
      <c r="B27" s="96"/>
      <c r="C27" s="96"/>
      <c r="D27" s="96"/>
      <c r="E27" s="15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1"/>
      <c r="T27" s="1"/>
    </row>
    <row r="28" spans="1:20" ht="14.85" customHeight="1" x14ac:dyDescent="0.25">
      <c r="A28" s="64" t="s">
        <v>113</v>
      </c>
      <c r="B28" s="96"/>
      <c r="C28" s="96"/>
      <c r="D28" s="96"/>
      <c r="E28" s="15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1"/>
      <c r="T28" s="1"/>
    </row>
    <row r="29" spans="1:20" ht="14.85" customHeight="1" x14ac:dyDescent="0.25">
      <c r="A29" s="64" t="s">
        <v>114</v>
      </c>
      <c r="B29" s="96"/>
      <c r="C29" s="96"/>
      <c r="D29" s="96"/>
      <c r="E29" s="15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1"/>
      <c r="T29" s="1"/>
    </row>
    <row r="30" spans="1:20" ht="14.85" customHeight="1" x14ac:dyDescent="0.25">
      <c r="A30" s="64" t="s">
        <v>115</v>
      </c>
      <c r="B30" s="96"/>
      <c r="C30" s="147"/>
      <c r="D30" s="147"/>
      <c r="E30" s="15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1"/>
      <c r="T30" s="1"/>
    </row>
    <row r="31" spans="1:20" ht="14.85" customHeight="1" x14ac:dyDescent="0.25">
      <c r="A31" s="64" t="s">
        <v>116</v>
      </c>
      <c r="B31" s="96"/>
      <c r="C31" s="147"/>
      <c r="D31" s="147"/>
      <c r="E31" s="15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1"/>
      <c r="T31" s="1"/>
    </row>
    <row r="32" spans="1:20" ht="31.5" x14ac:dyDescent="0.25">
      <c r="A32" s="78" t="s">
        <v>29</v>
      </c>
      <c r="B32" s="79">
        <f>SUM(B23:B31)</f>
        <v>0</v>
      </c>
      <c r="C32" s="79">
        <f t="shared" ref="C32:G32" si="4">SUM(C23:C31)</f>
        <v>0</v>
      </c>
      <c r="D32" s="79">
        <f t="shared" si="4"/>
        <v>0</v>
      </c>
      <c r="E32" s="79">
        <f t="shared" si="4"/>
        <v>0</v>
      </c>
      <c r="F32" s="79">
        <f t="shared" si="4"/>
        <v>0</v>
      </c>
      <c r="G32" s="79">
        <f t="shared" si="4"/>
        <v>0</v>
      </c>
      <c r="H32" s="79">
        <f t="shared" ref="H32" si="5">SUM(H23:H31)</f>
        <v>0</v>
      </c>
      <c r="I32" s="79">
        <f t="shared" ref="I32" si="6">SUM(I23:I31)</f>
        <v>0</v>
      </c>
      <c r="J32" s="79">
        <f t="shared" ref="J32" si="7">SUM(J23:J31)</f>
        <v>0</v>
      </c>
      <c r="K32" s="79">
        <f t="shared" ref="K32:L32" si="8">SUM(K23:K31)</f>
        <v>0</v>
      </c>
      <c r="L32" s="79">
        <f t="shared" si="8"/>
        <v>0</v>
      </c>
      <c r="M32" s="79">
        <f t="shared" ref="M32" si="9">SUM(M23:M31)</f>
        <v>0</v>
      </c>
      <c r="N32" s="79">
        <f t="shared" ref="N32" si="10">SUM(N23:N31)</f>
        <v>0</v>
      </c>
      <c r="O32" s="79">
        <f t="shared" ref="O32" si="11">SUM(O23:O31)</f>
        <v>0</v>
      </c>
      <c r="P32" s="79">
        <f t="shared" ref="P32:Q32" si="12">SUM(P23:P31)</f>
        <v>0</v>
      </c>
      <c r="Q32" s="79">
        <f t="shared" si="12"/>
        <v>0</v>
      </c>
      <c r="R32" s="79">
        <f t="shared" ref="R32:T32" si="13">SUM(R23:R31)</f>
        <v>0</v>
      </c>
      <c r="S32" s="79">
        <f t="shared" si="13"/>
        <v>0</v>
      </c>
      <c r="T32" s="79">
        <f t="shared" si="13"/>
        <v>0</v>
      </c>
    </row>
    <row r="33" spans="1:20" ht="15.75" x14ac:dyDescent="0.25">
      <c r="A33" s="76" t="s">
        <v>30</v>
      </c>
      <c r="B33" s="77">
        <f>B22+B32</f>
        <v>31</v>
      </c>
      <c r="C33" s="77">
        <f t="shared" ref="C33:T33" si="14">C22+C32</f>
        <v>66</v>
      </c>
      <c r="D33" s="77">
        <f t="shared" si="14"/>
        <v>0</v>
      </c>
      <c r="E33" s="77">
        <f t="shared" si="14"/>
        <v>7</v>
      </c>
      <c r="F33" s="77">
        <f t="shared" si="14"/>
        <v>1</v>
      </c>
      <c r="G33" s="77">
        <f t="shared" si="14"/>
        <v>0</v>
      </c>
      <c r="H33" s="77">
        <f t="shared" si="14"/>
        <v>9</v>
      </c>
      <c r="I33" s="77">
        <f t="shared" si="14"/>
        <v>15</v>
      </c>
      <c r="J33" s="77">
        <f t="shared" si="14"/>
        <v>1</v>
      </c>
      <c r="K33" s="77">
        <f t="shared" si="14"/>
        <v>0</v>
      </c>
      <c r="L33" s="77">
        <f t="shared" si="14"/>
        <v>0</v>
      </c>
      <c r="M33" s="77">
        <f t="shared" si="14"/>
        <v>0</v>
      </c>
      <c r="N33" s="77">
        <f t="shared" si="14"/>
        <v>0</v>
      </c>
      <c r="O33" s="77">
        <f t="shared" si="14"/>
        <v>0</v>
      </c>
      <c r="P33" s="77">
        <f t="shared" si="14"/>
        <v>0</v>
      </c>
      <c r="Q33" s="77">
        <f t="shared" si="14"/>
        <v>4</v>
      </c>
      <c r="R33" s="77">
        <f t="shared" si="14"/>
        <v>0</v>
      </c>
      <c r="S33" s="77">
        <f t="shared" si="14"/>
        <v>0</v>
      </c>
      <c r="T33" s="77">
        <f t="shared" si="14"/>
        <v>0</v>
      </c>
    </row>
  </sheetData>
  <mergeCells count="31">
    <mergeCell ref="C30:D30"/>
    <mergeCell ref="C31:D31"/>
    <mergeCell ref="B10:B12"/>
    <mergeCell ref="C21:D21"/>
    <mergeCell ref="C20:D20"/>
    <mergeCell ref="C10:D12"/>
    <mergeCell ref="P7:R8"/>
    <mergeCell ref="M10:M12"/>
    <mergeCell ref="E10:E12"/>
    <mergeCell ref="K7:M8"/>
    <mergeCell ref="G10:G12"/>
    <mergeCell ref="L10:L12"/>
    <mergeCell ref="F10:F12"/>
    <mergeCell ref="J10:J12"/>
    <mergeCell ref="K10:K12"/>
    <mergeCell ref="S7:T8"/>
    <mergeCell ref="B6:T6"/>
    <mergeCell ref="S10:S12"/>
    <mergeCell ref="T10:T12"/>
    <mergeCell ref="A6:A12"/>
    <mergeCell ref="B7:E8"/>
    <mergeCell ref="F7:G8"/>
    <mergeCell ref="O10:O12"/>
    <mergeCell ref="N10:N12"/>
    <mergeCell ref="H7:J8"/>
    <mergeCell ref="I10:I12"/>
    <mergeCell ref="N7:O8"/>
    <mergeCell ref="P10:P12"/>
    <mergeCell ref="H10:H12"/>
    <mergeCell ref="R10:R12"/>
    <mergeCell ref="Q10:Q12"/>
  </mergeCells>
  <phoneticPr fontId="4" type="noConversion"/>
  <pageMargins left="0.74803149606299213" right="0.74803149606299213" top="0.98425196850393704" bottom="0.98425196850393704" header="0.51181102362204722" footer="0.51181102362204722"/>
  <pageSetup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view="pageLayout" topLeftCell="C43" workbookViewId="0">
      <selection activeCell="AB61" sqref="AB61"/>
    </sheetView>
  </sheetViews>
  <sheetFormatPr defaultRowHeight="12.75" x14ac:dyDescent="0.2"/>
  <cols>
    <col min="1" max="1" width="20.7109375" customWidth="1"/>
    <col min="2" max="2" width="10.42578125" customWidth="1"/>
    <col min="3" max="4" width="11.85546875" customWidth="1"/>
    <col min="5" max="5" width="7" customWidth="1"/>
    <col min="6" max="6" width="9.140625" customWidth="1"/>
    <col min="7" max="7" width="4.85546875" customWidth="1"/>
    <col min="8" max="8" width="7.5703125" customWidth="1"/>
    <col min="9" max="9" width="4.85546875" customWidth="1"/>
    <col min="10" max="10" width="7.7109375" customWidth="1"/>
    <col min="11" max="11" width="5.42578125" customWidth="1"/>
    <col min="12" max="12" width="8" customWidth="1"/>
    <col min="13" max="13" width="5" customWidth="1"/>
    <col min="14" max="14" width="8.140625" customWidth="1"/>
    <col min="15" max="15" width="5.5703125" customWidth="1"/>
    <col min="16" max="16" width="8.7109375" customWidth="1"/>
    <col min="17" max="17" width="4.5703125" customWidth="1"/>
    <col min="18" max="18" width="8.140625" customWidth="1"/>
    <col min="19" max="19" width="4.5703125" customWidth="1"/>
    <col min="20" max="20" width="8" customWidth="1"/>
    <col min="21" max="21" width="6.5703125" customWidth="1"/>
    <col min="22" max="22" width="7.5703125" customWidth="1"/>
    <col min="23" max="23" width="8.28515625" customWidth="1"/>
    <col min="24" max="24" width="8.7109375" customWidth="1"/>
    <col min="25" max="25" width="6" customWidth="1"/>
    <col min="26" max="26" width="4.140625" customWidth="1"/>
    <col min="27" max="27" width="6.28515625" customWidth="1"/>
    <col min="28" max="28" width="6" customWidth="1"/>
    <col min="29" max="29" width="5.28515625" customWidth="1"/>
    <col min="30" max="30" width="9.140625" hidden="1" customWidth="1"/>
    <col min="31" max="31" width="5.140625" customWidth="1"/>
  </cols>
  <sheetData>
    <row r="1" spans="1:27" ht="2.25" hidden="1" customHeight="1" x14ac:dyDescent="0.2"/>
    <row r="2" spans="1:27" ht="2.25" customHeight="1" x14ac:dyDescent="0.2"/>
    <row r="3" spans="1:27" ht="2.25" customHeight="1" x14ac:dyDescent="0.2"/>
    <row r="4" spans="1:27" ht="49.5" customHeight="1" x14ac:dyDescent="0.2">
      <c r="A4" s="195" t="s">
        <v>132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</row>
    <row r="5" spans="1:27" ht="22.5" customHeight="1" x14ac:dyDescent="0.2">
      <c r="A5" s="34"/>
      <c r="B5" s="34"/>
      <c r="C5" s="34"/>
      <c r="D5" s="34"/>
      <c r="E5" s="50"/>
      <c r="F5" s="50"/>
      <c r="G5" s="50"/>
      <c r="H5" s="50"/>
      <c r="I5" s="34"/>
      <c r="J5" s="34"/>
      <c r="K5" s="34"/>
      <c r="L5" s="34"/>
      <c r="M5" s="50"/>
      <c r="N5" s="50"/>
      <c r="O5" s="34"/>
      <c r="P5" s="34"/>
      <c r="Q5" s="34"/>
      <c r="R5" s="34"/>
      <c r="S5" s="34"/>
      <c r="T5" s="34"/>
      <c r="U5" s="34"/>
      <c r="V5" s="34"/>
      <c r="W5" s="50"/>
      <c r="X5" s="34"/>
    </row>
    <row r="6" spans="1:27" ht="12.75" customHeight="1" x14ac:dyDescent="0.25">
      <c r="A6" s="16" t="s">
        <v>78</v>
      </c>
      <c r="B6" s="16"/>
      <c r="C6" s="16"/>
      <c r="D6" s="16"/>
      <c r="E6" s="16"/>
      <c r="F6" s="16"/>
      <c r="G6" s="16"/>
      <c r="H6" s="16"/>
    </row>
    <row r="7" spans="1:27" ht="15.75" customHeight="1" x14ac:dyDescent="0.2"/>
    <row r="8" spans="1:27" ht="14.25" customHeight="1" x14ac:dyDescent="0.2">
      <c r="A8" s="193" t="s">
        <v>82</v>
      </c>
      <c r="B8" s="193" t="s">
        <v>81</v>
      </c>
      <c r="C8" s="193" t="s">
        <v>75</v>
      </c>
      <c r="D8" s="193" t="s">
        <v>76</v>
      </c>
      <c r="E8" s="193" t="s">
        <v>65</v>
      </c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2" t="s">
        <v>66</v>
      </c>
      <c r="R8" s="192"/>
      <c r="S8" s="192" t="s">
        <v>67</v>
      </c>
      <c r="T8" s="192"/>
      <c r="U8" s="192" t="s">
        <v>68</v>
      </c>
      <c r="V8" s="192"/>
      <c r="W8" s="196" t="s">
        <v>69</v>
      </c>
      <c r="X8" s="197"/>
    </row>
    <row r="9" spans="1:27" ht="12.75" customHeight="1" x14ac:dyDescent="0.2">
      <c r="A9" s="193"/>
      <c r="B9" s="193"/>
      <c r="C9" s="193"/>
      <c r="D9" s="193"/>
      <c r="E9" s="193" t="s">
        <v>77</v>
      </c>
      <c r="F9" s="193"/>
      <c r="G9" s="193"/>
      <c r="H9" s="193"/>
      <c r="I9" s="193"/>
      <c r="J9" s="193"/>
      <c r="K9" s="193" t="s">
        <v>70</v>
      </c>
      <c r="L9" s="193"/>
      <c r="M9" s="193"/>
      <c r="N9" s="193"/>
      <c r="O9" s="193"/>
      <c r="P9" s="193"/>
      <c r="Q9" s="192"/>
      <c r="R9" s="192"/>
      <c r="S9" s="192"/>
      <c r="T9" s="192"/>
      <c r="U9" s="192"/>
      <c r="V9" s="192"/>
      <c r="W9" s="198"/>
      <c r="X9" s="199"/>
    </row>
    <row r="10" spans="1:27" ht="40.5" customHeight="1" x14ac:dyDescent="0.2">
      <c r="A10" s="193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2"/>
      <c r="R10" s="192"/>
      <c r="S10" s="192"/>
      <c r="T10" s="192"/>
      <c r="U10" s="192"/>
      <c r="V10" s="192"/>
      <c r="W10" s="198"/>
      <c r="X10" s="199"/>
    </row>
    <row r="11" spans="1:27" ht="24" customHeight="1" x14ac:dyDescent="0.2">
      <c r="A11" s="193"/>
      <c r="B11" s="193"/>
      <c r="C11" s="193"/>
      <c r="D11" s="193"/>
      <c r="E11" s="193" t="s">
        <v>98</v>
      </c>
      <c r="F11" s="193"/>
      <c r="G11" s="193" t="s">
        <v>99</v>
      </c>
      <c r="H11" s="193"/>
      <c r="I11" s="193" t="s">
        <v>100</v>
      </c>
      <c r="J11" s="193"/>
      <c r="K11" s="193" t="s">
        <v>98</v>
      </c>
      <c r="L11" s="193"/>
      <c r="M11" s="193" t="s">
        <v>99</v>
      </c>
      <c r="N11" s="193"/>
      <c r="O11" s="193" t="s">
        <v>101</v>
      </c>
      <c r="P11" s="193"/>
      <c r="Q11" s="192"/>
      <c r="R11" s="192"/>
      <c r="S11" s="192"/>
      <c r="T11" s="192"/>
      <c r="U11" s="192"/>
      <c r="V11" s="192"/>
      <c r="W11" s="200"/>
      <c r="X11" s="201"/>
    </row>
    <row r="12" spans="1:27" ht="25.5" x14ac:dyDescent="0.2">
      <c r="A12" s="193"/>
      <c r="B12" s="193"/>
      <c r="C12" s="193"/>
      <c r="D12" s="193"/>
      <c r="E12" s="57" t="s">
        <v>71</v>
      </c>
      <c r="F12" s="57" t="s">
        <v>26</v>
      </c>
      <c r="G12" s="57" t="s">
        <v>71</v>
      </c>
      <c r="H12" s="57" t="s">
        <v>26</v>
      </c>
      <c r="I12" s="57" t="s">
        <v>71</v>
      </c>
      <c r="J12" s="57" t="s">
        <v>26</v>
      </c>
      <c r="K12" s="57" t="s">
        <v>71</v>
      </c>
      <c r="L12" s="57" t="s">
        <v>26</v>
      </c>
      <c r="M12" s="57" t="s">
        <v>71</v>
      </c>
      <c r="N12" s="57" t="s">
        <v>26</v>
      </c>
      <c r="O12" s="57" t="s">
        <v>71</v>
      </c>
      <c r="P12" s="57" t="s">
        <v>26</v>
      </c>
      <c r="Q12" s="57" t="s">
        <v>71</v>
      </c>
      <c r="R12" s="57" t="s">
        <v>26</v>
      </c>
      <c r="S12" s="57" t="s">
        <v>71</v>
      </c>
      <c r="T12" s="57" t="s">
        <v>26</v>
      </c>
      <c r="U12" s="57" t="s">
        <v>71</v>
      </c>
      <c r="V12" s="57" t="s">
        <v>26</v>
      </c>
      <c r="W12" s="57" t="s">
        <v>71</v>
      </c>
      <c r="X12" s="57" t="s">
        <v>26</v>
      </c>
      <c r="AA12" s="123" t="s">
        <v>127</v>
      </c>
    </row>
    <row r="13" spans="1:27" x14ac:dyDescent="0.2">
      <c r="A13" s="189" t="s">
        <v>118</v>
      </c>
      <c r="B13" s="2" t="s">
        <v>73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8"/>
      <c r="X13" s="58"/>
    </row>
    <row r="14" spans="1:27" x14ac:dyDescent="0.2">
      <c r="A14" s="190"/>
      <c r="B14" s="2" t="s">
        <v>74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8"/>
    </row>
    <row r="15" spans="1:27" x14ac:dyDescent="0.2">
      <c r="A15" s="191"/>
      <c r="B15" s="80" t="s">
        <v>72</v>
      </c>
      <c r="C15" s="80">
        <f>C13+C14</f>
        <v>0</v>
      </c>
      <c r="D15" s="80">
        <f t="shared" ref="D15:W15" si="0">D13+D14</f>
        <v>0</v>
      </c>
      <c r="E15" s="80">
        <f t="shared" si="0"/>
        <v>0</v>
      </c>
      <c r="F15" s="80"/>
      <c r="G15" s="80">
        <f t="shared" si="0"/>
        <v>0</v>
      </c>
      <c r="H15" s="80"/>
      <c r="I15" s="80">
        <f t="shared" si="0"/>
        <v>0</v>
      </c>
      <c r="J15" s="80"/>
      <c r="K15" s="80">
        <f t="shared" si="0"/>
        <v>0</v>
      </c>
      <c r="L15" s="80"/>
      <c r="M15" s="80">
        <f t="shared" si="0"/>
        <v>0</v>
      </c>
      <c r="N15" s="80"/>
      <c r="O15" s="80">
        <f t="shared" si="0"/>
        <v>0</v>
      </c>
      <c r="P15" s="80"/>
      <c r="Q15" s="80">
        <f t="shared" si="0"/>
        <v>0</v>
      </c>
      <c r="R15" s="80"/>
      <c r="S15" s="80">
        <f t="shared" si="0"/>
        <v>0</v>
      </c>
      <c r="T15" s="80"/>
      <c r="U15" s="80">
        <f t="shared" si="0"/>
        <v>0</v>
      </c>
      <c r="V15" s="80"/>
      <c r="W15" s="80">
        <f t="shared" si="0"/>
        <v>0</v>
      </c>
      <c r="X15" s="80"/>
      <c r="Y15" s="84">
        <f>E15+G15+I15+K15+M15+O15+Q15+S15+U15+W15+AA15</f>
        <v>4</v>
      </c>
      <c r="AA15" s="84">
        <v>4</v>
      </c>
    </row>
    <row r="16" spans="1:27" x14ac:dyDescent="0.2">
      <c r="A16" s="189" t="s">
        <v>119</v>
      </c>
      <c r="B16" s="2" t="s">
        <v>73</v>
      </c>
      <c r="C16" s="57">
        <v>46</v>
      </c>
      <c r="D16" s="57">
        <v>42</v>
      </c>
      <c r="E16" s="57">
        <v>11</v>
      </c>
      <c r="F16" s="57">
        <v>0</v>
      </c>
      <c r="G16" s="57">
        <v>10</v>
      </c>
      <c r="H16" s="57">
        <v>0</v>
      </c>
      <c r="I16" s="57">
        <v>13</v>
      </c>
      <c r="J16" s="57">
        <v>0</v>
      </c>
      <c r="K16" s="57">
        <v>1</v>
      </c>
      <c r="L16" s="57">
        <v>0</v>
      </c>
      <c r="M16" s="57">
        <v>0</v>
      </c>
      <c r="N16" s="57">
        <v>0</v>
      </c>
      <c r="O16" s="57">
        <v>6</v>
      </c>
      <c r="P16" s="57">
        <v>0</v>
      </c>
      <c r="Q16" s="57">
        <v>1</v>
      </c>
      <c r="R16" s="57">
        <v>0</v>
      </c>
      <c r="S16" s="57">
        <v>0</v>
      </c>
      <c r="T16" s="57">
        <v>0</v>
      </c>
      <c r="U16" s="57">
        <v>0</v>
      </c>
      <c r="V16" s="57">
        <v>0</v>
      </c>
      <c r="W16" s="58">
        <v>0</v>
      </c>
      <c r="X16" s="58">
        <v>0</v>
      </c>
      <c r="Y16" s="84">
        <f t="shared" ref="Y16:Y42" si="1">E16+G16+I16+K16+M16+O16+Q16+S16+U16+W16+AA16</f>
        <v>42</v>
      </c>
    </row>
    <row r="17" spans="1:27" x14ac:dyDescent="0.2">
      <c r="A17" s="190"/>
      <c r="B17" s="2" t="s">
        <v>74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  <c r="W17" s="58">
        <v>0</v>
      </c>
      <c r="X17" s="58">
        <v>0</v>
      </c>
      <c r="Y17" s="84">
        <f t="shared" si="1"/>
        <v>0</v>
      </c>
    </row>
    <row r="18" spans="1:27" x14ac:dyDescent="0.2">
      <c r="A18" s="191"/>
      <c r="B18" s="80" t="s">
        <v>72</v>
      </c>
      <c r="C18" s="80">
        <f>C16+C17</f>
        <v>46</v>
      </c>
      <c r="D18" s="80">
        <f t="shared" ref="D18:W18" si="2">D16+D17</f>
        <v>42</v>
      </c>
      <c r="E18" s="80">
        <f t="shared" si="2"/>
        <v>11</v>
      </c>
      <c r="F18" s="80"/>
      <c r="G18" s="80">
        <f t="shared" si="2"/>
        <v>10</v>
      </c>
      <c r="H18" s="80"/>
      <c r="I18" s="80">
        <f t="shared" si="2"/>
        <v>13</v>
      </c>
      <c r="J18" s="80"/>
      <c r="K18" s="80">
        <f t="shared" si="2"/>
        <v>1</v>
      </c>
      <c r="L18" s="80"/>
      <c r="M18" s="80">
        <f t="shared" si="2"/>
        <v>0</v>
      </c>
      <c r="N18" s="80"/>
      <c r="O18" s="80">
        <f t="shared" si="2"/>
        <v>6</v>
      </c>
      <c r="P18" s="80"/>
      <c r="Q18" s="80">
        <f t="shared" si="2"/>
        <v>1</v>
      </c>
      <c r="R18" s="80"/>
      <c r="S18" s="80">
        <f t="shared" si="2"/>
        <v>0</v>
      </c>
      <c r="T18" s="80"/>
      <c r="U18" s="80">
        <f t="shared" si="2"/>
        <v>0</v>
      </c>
      <c r="V18" s="80"/>
      <c r="W18" s="80">
        <f t="shared" si="2"/>
        <v>0</v>
      </c>
      <c r="X18" s="80"/>
      <c r="Y18" s="84">
        <f t="shared" si="1"/>
        <v>42</v>
      </c>
      <c r="AA18" s="84">
        <v>0</v>
      </c>
    </row>
    <row r="19" spans="1:27" x14ac:dyDescent="0.2">
      <c r="A19" s="189" t="s">
        <v>120</v>
      </c>
      <c r="B19" s="2" t="s">
        <v>73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8"/>
      <c r="X19" s="98"/>
      <c r="Y19" s="84">
        <f t="shared" si="1"/>
        <v>0</v>
      </c>
    </row>
    <row r="20" spans="1:27" x14ac:dyDescent="0.2">
      <c r="A20" s="190"/>
      <c r="B20" s="2" t="s">
        <v>74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8"/>
      <c r="X20" s="98"/>
      <c r="Y20" s="84">
        <f t="shared" si="1"/>
        <v>0</v>
      </c>
    </row>
    <row r="21" spans="1:27" x14ac:dyDescent="0.2">
      <c r="A21" s="191"/>
      <c r="B21" s="80" t="s">
        <v>72</v>
      </c>
      <c r="C21" s="80">
        <f>C19+C20</f>
        <v>0</v>
      </c>
      <c r="D21" s="80">
        <f t="shared" ref="D21:W21" si="3">D19+D20</f>
        <v>0</v>
      </c>
      <c r="E21" s="80">
        <f t="shared" si="3"/>
        <v>0</v>
      </c>
      <c r="F21" s="80"/>
      <c r="G21" s="80">
        <f t="shared" si="3"/>
        <v>0</v>
      </c>
      <c r="H21" s="80"/>
      <c r="I21" s="80">
        <f t="shared" si="3"/>
        <v>0</v>
      </c>
      <c r="J21" s="80"/>
      <c r="K21" s="80">
        <f t="shared" si="3"/>
        <v>0</v>
      </c>
      <c r="L21" s="80"/>
      <c r="M21" s="80">
        <f t="shared" si="3"/>
        <v>0</v>
      </c>
      <c r="N21" s="80"/>
      <c r="O21" s="80">
        <f t="shared" si="3"/>
        <v>0</v>
      </c>
      <c r="P21" s="80"/>
      <c r="Q21" s="80">
        <f t="shared" si="3"/>
        <v>0</v>
      </c>
      <c r="R21" s="80"/>
      <c r="S21" s="80">
        <f t="shared" si="3"/>
        <v>0</v>
      </c>
      <c r="T21" s="80"/>
      <c r="U21" s="80">
        <f t="shared" si="3"/>
        <v>0</v>
      </c>
      <c r="V21" s="80"/>
      <c r="W21" s="80">
        <f t="shared" si="3"/>
        <v>0</v>
      </c>
      <c r="X21" s="80"/>
      <c r="Y21" s="84">
        <f t="shared" si="1"/>
        <v>0</v>
      </c>
      <c r="AA21" s="84">
        <f>AA19+AA20</f>
        <v>0</v>
      </c>
    </row>
    <row r="22" spans="1:27" x14ac:dyDescent="0.2">
      <c r="A22" s="189" t="s">
        <v>121</v>
      </c>
      <c r="B22" s="2" t="s">
        <v>73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8"/>
      <c r="X22" s="58"/>
      <c r="Y22" s="84">
        <f t="shared" si="1"/>
        <v>0</v>
      </c>
    </row>
    <row r="23" spans="1:27" x14ac:dyDescent="0.2">
      <c r="A23" s="190"/>
      <c r="B23" s="2" t="s">
        <v>74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8"/>
      <c r="X23" s="58"/>
      <c r="Y23" s="84">
        <f t="shared" si="1"/>
        <v>0</v>
      </c>
    </row>
    <row r="24" spans="1:27" x14ac:dyDescent="0.2">
      <c r="A24" s="191"/>
      <c r="B24" s="80" t="s">
        <v>72</v>
      </c>
      <c r="C24" s="80">
        <f>C22+C23</f>
        <v>0</v>
      </c>
      <c r="D24" s="80">
        <f t="shared" ref="D24:W24" si="4">D22+D23</f>
        <v>0</v>
      </c>
      <c r="E24" s="80">
        <f t="shared" si="4"/>
        <v>0</v>
      </c>
      <c r="F24" s="80"/>
      <c r="G24" s="80">
        <f t="shared" si="4"/>
        <v>0</v>
      </c>
      <c r="H24" s="80"/>
      <c r="I24" s="80">
        <f t="shared" si="4"/>
        <v>0</v>
      </c>
      <c r="J24" s="80"/>
      <c r="K24" s="80">
        <f t="shared" si="4"/>
        <v>0</v>
      </c>
      <c r="L24" s="80"/>
      <c r="M24" s="80">
        <f t="shared" si="4"/>
        <v>0</v>
      </c>
      <c r="N24" s="80"/>
      <c r="O24" s="80">
        <f t="shared" si="4"/>
        <v>0</v>
      </c>
      <c r="P24" s="80"/>
      <c r="Q24" s="80">
        <f t="shared" si="4"/>
        <v>0</v>
      </c>
      <c r="R24" s="80"/>
      <c r="S24" s="80">
        <f t="shared" si="4"/>
        <v>0</v>
      </c>
      <c r="T24" s="80"/>
      <c r="U24" s="80">
        <f t="shared" si="4"/>
        <v>0</v>
      </c>
      <c r="V24" s="80"/>
      <c r="W24" s="80">
        <f t="shared" si="4"/>
        <v>0</v>
      </c>
      <c r="X24" s="80"/>
      <c r="Y24" s="84">
        <f t="shared" si="1"/>
        <v>0</v>
      </c>
      <c r="AA24" s="84">
        <f>AA22+AA23</f>
        <v>0</v>
      </c>
    </row>
    <row r="25" spans="1:27" x14ac:dyDescent="0.2">
      <c r="A25" s="189" t="s">
        <v>122</v>
      </c>
      <c r="B25" s="2" t="s">
        <v>73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8"/>
      <c r="X25" s="58"/>
      <c r="Y25" s="84">
        <f t="shared" si="1"/>
        <v>0</v>
      </c>
    </row>
    <row r="26" spans="1:27" x14ac:dyDescent="0.2">
      <c r="A26" s="190"/>
      <c r="B26" s="2" t="s">
        <v>74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8"/>
      <c r="X26" s="58"/>
      <c r="Y26" s="84">
        <f t="shared" si="1"/>
        <v>0</v>
      </c>
    </row>
    <row r="27" spans="1:27" x14ac:dyDescent="0.2">
      <c r="A27" s="191"/>
      <c r="B27" s="80" t="s">
        <v>72</v>
      </c>
      <c r="C27" s="80">
        <f>C25+C26</f>
        <v>0</v>
      </c>
      <c r="D27" s="80">
        <f t="shared" ref="D27:W27" si="5">D25+D26</f>
        <v>0</v>
      </c>
      <c r="E27" s="80">
        <f t="shared" si="5"/>
        <v>0</v>
      </c>
      <c r="F27" s="80"/>
      <c r="G27" s="80">
        <f t="shared" si="5"/>
        <v>0</v>
      </c>
      <c r="H27" s="80"/>
      <c r="I27" s="80">
        <f t="shared" si="5"/>
        <v>0</v>
      </c>
      <c r="J27" s="80"/>
      <c r="K27" s="80">
        <f t="shared" si="5"/>
        <v>0</v>
      </c>
      <c r="L27" s="80"/>
      <c r="M27" s="80">
        <f t="shared" si="5"/>
        <v>0</v>
      </c>
      <c r="N27" s="80"/>
      <c r="O27" s="80">
        <f t="shared" si="5"/>
        <v>0</v>
      </c>
      <c r="P27" s="80"/>
      <c r="Q27" s="80">
        <f t="shared" si="5"/>
        <v>0</v>
      </c>
      <c r="R27" s="80"/>
      <c r="S27" s="80">
        <f t="shared" si="5"/>
        <v>0</v>
      </c>
      <c r="T27" s="80"/>
      <c r="U27" s="80">
        <f t="shared" si="5"/>
        <v>0</v>
      </c>
      <c r="V27" s="80"/>
      <c r="W27" s="80">
        <f t="shared" si="5"/>
        <v>0</v>
      </c>
      <c r="X27" s="80"/>
      <c r="Y27" s="84">
        <f t="shared" si="1"/>
        <v>0</v>
      </c>
      <c r="AA27" s="84">
        <f>AA25+AA26</f>
        <v>0</v>
      </c>
    </row>
    <row r="28" spans="1:27" x14ac:dyDescent="0.2">
      <c r="A28" s="189" t="s">
        <v>123</v>
      </c>
      <c r="B28" s="2" t="s">
        <v>73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8"/>
      <c r="X28" s="58"/>
      <c r="Y28" s="84">
        <f t="shared" si="1"/>
        <v>0</v>
      </c>
    </row>
    <row r="29" spans="1:27" x14ac:dyDescent="0.2">
      <c r="A29" s="190"/>
      <c r="B29" s="2" t="s">
        <v>74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8"/>
      <c r="X29" s="58"/>
      <c r="Y29" s="84">
        <f t="shared" si="1"/>
        <v>0</v>
      </c>
    </row>
    <row r="30" spans="1:27" x14ac:dyDescent="0.2">
      <c r="A30" s="191"/>
      <c r="B30" s="80" t="s">
        <v>72</v>
      </c>
      <c r="C30" s="80">
        <f>C28+C29</f>
        <v>0</v>
      </c>
      <c r="D30" s="80">
        <f t="shared" ref="D30:W30" si="6">D28+D29</f>
        <v>0</v>
      </c>
      <c r="E30" s="80">
        <f t="shared" si="6"/>
        <v>0</v>
      </c>
      <c r="F30" s="80"/>
      <c r="G30" s="80">
        <f t="shared" si="6"/>
        <v>0</v>
      </c>
      <c r="H30" s="80"/>
      <c r="I30" s="80">
        <f t="shared" si="6"/>
        <v>0</v>
      </c>
      <c r="J30" s="80"/>
      <c r="K30" s="80">
        <f t="shared" si="6"/>
        <v>0</v>
      </c>
      <c r="L30" s="80"/>
      <c r="M30" s="80">
        <f t="shared" si="6"/>
        <v>0</v>
      </c>
      <c r="N30" s="80"/>
      <c r="O30" s="80">
        <f t="shared" si="6"/>
        <v>0</v>
      </c>
      <c r="P30" s="80"/>
      <c r="Q30" s="80">
        <f t="shared" si="6"/>
        <v>0</v>
      </c>
      <c r="R30" s="80"/>
      <c r="S30" s="80">
        <f t="shared" si="6"/>
        <v>0</v>
      </c>
      <c r="T30" s="80"/>
      <c r="U30" s="80">
        <f t="shared" si="6"/>
        <v>0</v>
      </c>
      <c r="V30" s="80"/>
      <c r="W30" s="80">
        <f t="shared" si="6"/>
        <v>0</v>
      </c>
      <c r="X30" s="80"/>
      <c r="Y30" s="84">
        <f t="shared" si="1"/>
        <v>0</v>
      </c>
      <c r="AA30" s="84">
        <f>AA28+AA29</f>
        <v>0</v>
      </c>
    </row>
    <row r="31" spans="1:27" x14ac:dyDescent="0.2">
      <c r="A31" s="189" t="s">
        <v>124</v>
      </c>
      <c r="B31" s="2" t="s">
        <v>73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98"/>
      <c r="X31" s="98"/>
      <c r="Y31" s="84">
        <f t="shared" si="1"/>
        <v>0</v>
      </c>
    </row>
    <row r="32" spans="1:27" x14ac:dyDescent="0.2">
      <c r="A32" s="190"/>
      <c r="B32" s="2" t="s">
        <v>74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98"/>
      <c r="X32" s="98"/>
      <c r="Y32" s="84">
        <f t="shared" si="1"/>
        <v>0</v>
      </c>
    </row>
    <row r="33" spans="1:27" x14ac:dyDescent="0.2">
      <c r="A33" s="191"/>
      <c r="B33" s="80" t="s">
        <v>72</v>
      </c>
      <c r="C33" s="80">
        <f>C31+C32</f>
        <v>0</v>
      </c>
      <c r="D33" s="80">
        <f t="shared" ref="D33:W33" si="7">D31+D32</f>
        <v>0</v>
      </c>
      <c r="E33" s="80">
        <f t="shared" si="7"/>
        <v>0</v>
      </c>
      <c r="F33" s="80"/>
      <c r="G33" s="80">
        <f t="shared" si="7"/>
        <v>0</v>
      </c>
      <c r="H33" s="80"/>
      <c r="I33" s="80">
        <f t="shared" si="7"/>
        <v>0</v>
      </c>
      <c r="J33" s="80"/>
      <c r="K33" s="80">
        <f t="shared" si="7"/>
        <v>0</v>
      </c>
      <c r="L33" s="80"/>
      <c r="M33" s="80">
        <f t="shared" si="7"/>
        <v>0</v>
      </c>
      <c r="N33" s="80"/>
      <c r="O33" s="80">
        <f t="shared" si="7"/>
        <v>0</v>
      </c>
      <c r="P33" s="80"/>
      <c r="Q33" s="80">
        <f t="shared" si="7"/>
        <v>0</v>
      </c>
      <c r="R33" s="80"/>
      <c r="S33" s="80">
        <f t="shared" si="7"/>
        <v>0</v>
      </c>
      <c r="T33" s="80"/>
      <c r="U33" s="80">
        <f t="shared" si="7"/>
        <v>0</v>
      </c>
      <c r="V33" s="80"/>
      <c r="W33" s="80">
        <f t="shared" si="7"/>
        <v>0</v>
      </c>
      <c r="X33" s="80"/>
      <c r="Y33" s="84">
        <f t="shared" si="1"/>
        <v>0</v>
      </c>
      <c r="AA33" s="84">
        <f>AA31+AA32</f>
        <v>0</v>
      </c>
    </row>
    <row r="34" spans="1:27" x14ac:dyDescent="0.2">
      <c r="A34" s="189" t="s">
        <v>125</v>
      </c>
      <c r="B34" s="2" t="s">
        <v>73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  <c r="Y34" s="84">
        <f t="shared" si="1"/>
        <v>0</v>
      </c>
    </row>
    <row r="35" spans="1:27" x14ac:dyDescent="0.2">
      <c r="A35" s="190"/>
      <c r="B35" s="2" t="s">
        <v>74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8"/>
      <c r="Y35" s="84">
        <f t="shared" si="1"/>
        <v>0</v>
      </c>
    </row>
    <row r="36" spans="1:27" x14ac:dyDescent="0.2">
      <c r="A36" s="191"/>
      <c r="B36" s="80" t="s">
        <v>72</v>
      </c>
      <c r="C36" s="80">
        <f>C34+C35</f>
        <v>0</v>
      </c>
      <c r="D36" s="80">
        <f t="shared" ref="D36:W36" si="8">D34+D35</f>
        <v>0</v>
      </c>
      <c r="E36" s="80">
        <f t="shared" si="8"/>
        <v>0</v>
      </c>
      <c r="F36" s="80"/>
      <c r="G36" s="80">
        <f t="shared" si="8"/>
        <v>0</v>
      </c>
      <c r="H36" s="80"/>
      <c r="I36" s="80">
        <f t="shared" si="8"/>
        <v>0</v>
      </c>
      <c r="J36" s="80"/>
      <c r="K36" s="80">
        <f t="shared" si="8"/>
        <v>0</v>
      </c>
      <c r="L36" s="80"/>
      <c r="M36" s="80">
        <f t="shared" si="8"/>
        <v>0</v>
      </c>
      <c r="N36" s="80"/>
      <c r="O36" s="80">
        <f t="shared" si="8"/>
        <v>0</v>
      </c>
      <c r="P36" s="80"/>
      <c r="Q36" s="80">
        <f t="shared" si="8"/>
        <v>0</v>
      </c>
      <c r="R36" s="80"/>
      <c r="S36" s="80">
        <f t="shared" si="8"/>
        <v>0</v>
      </c>
      <c r="T36" s="80"/>
      <c r="U36" s="80">
        <f t="shared" si="8"/>
        <v>0</v>
      </c>
      <c r="V36" s="80"/>
      <c r="W36" s="80">
        <f t="shared" si="8"/>
        <v>0</v>
      </c>
      <c r="X36" s="80"/>
      <c r="Y36" s="84">
        <f t="shared" si="1"/>
        <v>0</v>
      </c>
      <c r="AA36" s="84">
        <f>AA34+AA35</f>
        <v>0</v>
      </c>
    </row>
    <row r="37" spans="1:27" x14ac:dyDescent="0.2">
      <c r="A37" s="189" t="s">
        <v>126</v>
      </c>
      <c r="B37" s="2" t="s">
        <v>73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98"/>
      <c r="Y37" s="84">
        <f t="shared" si="1"/>
        <v>0</v>
      </c>
    </row>
    <row r="38" spans="1:27" x14ac:dyDescent="0.2">
      <c r="A38" s="190"/>
      <c r="B38" s="2" t="s">
        <v>74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98"/>
      <c r="Y38" s="84">
        <f t="shared" si="1"/>
        <v>0</v>
      </c>
    </row>
    <row r="39" spans="1:27" x14ac:dyDescent="0.2">
      <c r="A39" s="191"/>
      <c r="B39" s="80" t="s">
        <v>72</v>
      </c>
      <c r="C39" s="80">
        <f>C37+C38</f>
        <v>0</v>
      </c>
      <c r="D39" s="80">
        <f t="shared" ref="D39:W39" si="9">D37+D38</f>
        <v>0</v>
      </c>
      <c r="E39" s="80">
        <f t="shared" si="9"/>
        <v>0</v>
      </c>
      <c r="F39" s="80"/>
      <c r="G39" s="80">
        <f t="shared" si="9"/>
        <v>0</v>
      </c>
      <c r="H39" s="80"/>
      <c r="I39" s="80">
        <f t="shared" si="9"/>
        <v>0</v>
      </c>
      <c r="J39" s="80"/>
      <c r="K39" s="80">
        <f t="shared" si="9"/>
        <v>0</v>
      </c>
      <c r="L39" s="80"/>
      <c r="M39" s="80">
        <f t="shared" si="9"/>
        <v>0</v>
      </c>
      <c r="N39" s="80"/>
      <c r="O39" s="80">
        <f t="shared" si="9"/>
        <v>0</v>
      </c>
      <c r="P39" s="80"/>
      <c r="Q39" s="80">
        <f t="shared" si="9"/>
        <v>0</v>
      </c>
      <c r="R39" s="80"/>
      <c r="S39" s="80">
        <f t="shared" si="9"/>
        <v>0</v>
      </c>
      <c r="T39" s="80"/>
      <c r="U39" s="80">
        <f t="shared" si="9"/>
        <v>0</v>
      </c>
      <c r="V39" s="80"/>
      <c r="W39" s="80">
        <f t="shared" si="9"/>
        <v>0</v>
      </c>
      <c r="X39" s="80"/>
      <c r="Y39" s="84">
        <f t="shared" si="1"/>
        <v>0</v>
      </c>
      <c r="AA39" s="84">
        <f>AA37+AA38</f>
        <v>0</v>
      </c>
    </row>
    <row r="40" spans="1:27" ht="15.75" customHeight="1" x14ac:dyDescent="0.2">
      <c r="A40" s="194" t="s">
        <v>48</v>
      </c>
      <c r="B40" s="81" t="s">
        <v>73</v>
      </c>
      <c r="C40" s="82">
        <f>C13+C16+C19+C22+C25+C28+C31+C34+C37</f>
        <v>46</v>
      </c>
      <c r="D40" s="82">
        <f t="shared" ref="D40:W40" si="10">D13+D16+D19+D22+D25+D28+D31+D34+D37</f>
        <v>42</v>
      </c>
      <c r="E40" s="82">
        <f t="shared" si="10"/>
        <v>11</v>
      </c>
      <c r="F40" s="82">
        <f>E40/C40*100</f>
        <v>23.913043478260871</v>
      </c>
      <c r="G40" s="82">
        <f t="shared" si="10"/>
        <v>10</v>
      </c>
      <c r="H40" s="82">
        <f>G40/C40*100</f>
        <v>21.739130434782609</v>
      </c>
      <c r="I40" s="82">
        <f t="shared" si="10"/>
        <v>13</v>
      </c>
      <c r="J40" s="82">
        <f>I40/C40*100</f>
        <v>28.260869565217391</v>
      </c>
      <c r="K40" s="82">
        <f t="shared" si="10"/>
        <v>1</v>
      </c>
      <c r="L40" s="82">
        <f>K40/C40</f>
        <v>2.1739130434782608E-2</v>
      </c>
      <c r="M40" s="82">
        <f t="shared" si="10"/>
        <v>0</v>
      </c>
      <c r="N40" s="82">
        <f>M40/C40</f>
        <v>0</v>
      </c>
      <c r="O40" s="82">
        <f t="shared" si="10"/>
        <v>6</v>
      </c>
      <c r="P40" s="82">
        <f>O40/C40</f>
        <v>0.13043478260869565</v>
      </c>
      <c r="Q40" s="82">
        <f t="shared" si="10"/>
        <v>1</v>
      </c>
      <c r="R40" s="82">
        <f>Q40/C40</f>
        <v>2.1739130434782608E-2</v>
      </c>
      <c r="S40" s="82">
        <f t="shared" si="10"/>
        <v>0</v>
      </c>
      <c r="T40" s="82">
        <f>S40/C40</f>
        <v>0</v>
      </c>
      <c r="U40" s="82">
        <f t="shared" si="10"/>
        <v>0</v>
      </c>
      <c r="V40" s="82">
        <f>U40/C40</f>
        <v>0</v>
      </c>
      <c r="W40" s="82">
        <f t="shared" si="10"/>
        <v>0</v>
      </c>
      <c r="X40" s="82">
        <f>W40/C40*100</f>
        <v>0</v>
      </c>
      <c r="Y40" s="84">
        <f t="shared" si="1"/>
        <v>42</v>
      </c>
      <c r="AA40" s="126">
        <f>AA13+AA16+AA19+AA22+AA25+AA28+AA31+AA34+AA37</f>
        <v>0</v>
      </c>
    </row>
    <row r="41" spans="1:27" ht="13.5" customHeight="1" x14ac:dyDescent="0.2">
      <c r="A41" s="194"/>
      <c r="B41" s="81" t="s">
        <v>74</v>
      </c>
      <c r="C41" s="82">
        <f>C14+C17+C20+C23+C26+C29+C32+C35+C38</f>
        <v>0</v>
      </c>
      <c r="D41" s="82">
        <f t="shared" ref="D41:W41" si="11">D14+D17+D20+D23+D26+D29+D32+D35+D38</f>
        <v>0</v>
      </c>
      <c r="E41" s="82">
        <f t="shared" si="11"/>
        <v>0</v>
      </c>
      <c r="F41" s="82" t="e">
        <f t="shared" ref="F41:F42" si="12">E41/C41*100</f>
        <v>#DIV/0!</v>
      </c>
      <c r="G41" s="82">
        <f t="shared" si="11"/>
        <v>0</v>
      </c>
      <c r="H41" s="82" t="e">
        <f t="shared" ref="H41:H42" si="13">G41/C41*100</f>
        <v>#DIV/0!</v>
      </c>
      <c r="I41" s="82">
        <f t="shared" si="11"/>
        <v>0</v>
      </c>
      <c r="J41" s="82" t="e">
        <f t="shared" ref="J41:J42" si="14">I41/C41*100</f>
        <v>#DIV/0!</v>
      </c>
      <c r="K41" s="82">
        <f t="shared" si="11"/>
        <v>0</v>
      </c>
      <c r="L41" s="82" t="e">
        <f t="shared" ref="L41:L42" si="15">K41/C41</f>
        <v>#DIV/0!</v>
      </c>
      <c r="M41" s="82">
        <f t="shared" si="11"/>
        <v>0</v>
      </c>
      <c r="N41" s="82" t="e">
        <f t="shared" ref="N41:N42" si="16">M41/C41</f>
        <v>#DIV/0!</v>
      </c>
      <c r="O41" s="82">
        <f t="shared" si="11"/>
        <v>0</v>
      </c>
      <c r="P41" s="82" t="e">
        <f t="shared" ref="P41:P42" si="17">O41/C41</f>
        <v>#DIV/0!</v>
      </c>
      <c r="Q41" s="82">
        <f t="shared" si="11"/>
        <v>0</v>
      </c>
      <c r="R41" s="82" t="e">
        <f t="shared" ref="R41:R42" si="18">Q41/C41</f>
        <v>#DIV/0!</v>
      </c>
      <c r="S41" s="82">
        <f t="shared" si="11"/>
        <v>0</v>
      </c>
      <c r="T41" s="82" t="e">
        <f t="shared" ref="T41:T42" si="19">S41/C41</f>
        <v>#DIV/0!</v>
      </c>
      <c r="U41" s="82">
        <f t="shared" si="11"/>
        <v>0</v>
      </c>
      <c r="V41" s="82" t="e">
        <f t="shared" ref="V41:V42" si="20">U41/C41</f>
        <v>#DIV/0!</v>
      </c>
      <c r="W41" s="82">
        <f t="shared" si="11"/>
        <v>0</v>
      </c>
      <c r="X41" s="82" t="e">
        <f t="shared" ref="X41:X42" si="21">W41/C41*100</f>
        <v>#DIV/0!</v>
      </c>
      <c r="Y41" s="84">
        <f t="shared" si="1"/>
        <v>0</v>
      </c>
      <c r="AA41" s="126">
        <f>AA14+AA17+AA20+AA23+AA26+AA29+AA32+AA35+AA38</f>
        <v>0</v>
      </c>
    </row>
    <row r="42" spans="1:27" ht="16.5" customHeight="1" x14ac:dyDescent="0.2">
      <c r="A42" s="194"/>
      <c r="B42" s="80" t="s">
        <v>72</v>
      </c>
      <c r="C42" s="83">
        <f>C40+C41</f>
        <v>46</v>
      </c>
      <c r="D42" s="83">
        <f t="shared" ref="D42:W42" si="22">D40+D41</f>
        <v>42</v>
      </c>
      <c r="E42" s="83">
        <f t="shared" si="22"/>
        <v>11</v>
      </c>
      <c r="F42" s="85">
        <f t="shared" si="12"/>
        <v>23.913043478260871</v>
      </c>
      <c r="G42" s="83">
        <f t="shared" si="22"/>
        <v>10</v>
      </c>
      <c r="H42" s="85">
        <f t="shared" si="13"/>
        <v>21.739130434782609</v>
      </c>
      <c r="I42" s="83">
        <f t="shared" si="22"/>
        <v>13</v>
      </c>
      <c r="J42" s="85">
        <f t="shared" si="14"/>
        <v>28.260869565217391</v>
      </c>
      <c r="K42" s="83">
        <f t="shared" si="22"/>
        <v>1</v>
      </c>
      <c r="L42" s="85">
        <f t="shared" si="15"/>
        <v>2.1739130434782608E-2</v>
      </c>
      <c r="M42" s="83">
        <f t="shared" si="22"/>
        <v>0</v>
      </c>
      <c r="N42" s="85">
        <f t="shared" si="16"/>
        <v>0</v>
      </c>
      <c r="O42" s="83">
        <f t="shared" si="22"/>
        <v>6</v>
      </c>
      <c r="P42" s="85">
        <f t="shared" si="17"/>
        <v>0.13043478260869565</v>
      </c>
      <c r="Q42" s="83">
        <f t="shared" si="22"/>
        <v>1</v>
      </c>
      <c r="R42" s="85">
        <f t="shared" si="18"/>
        <v>2.1739130434782608E-2</v>
      </c>
      <c r="S42" s="83">
        <f t="shared" si="22"/>
        <v>0</v>
      </c>
      <c r="T42" s="85">
        <f t="shared" si="19"/>
        <v>0</v>
      </c>
      <c r="U42" s="83">
        <f t="shared" si="22"/>
        <v>0</v>
      </c>
      <c r="V42" s="85">
        <f t="shared" si="20"/>
        <v>0</v>
      </c>
      <c r="W42" s="83">
        <f t="shared" si="22"/>
        <v>0</v>
      </c>
      <c r="X42" s="85">
        <f t="shared" si="21"/>
        <v>0</v>
      </c>
      <c r="Y42" s="84">
        <f t="shared" si="1"/>
        <v>46</v>
      </c>
      <c r="AA42" s="84">
        <f>AA15+AA18+AA21+AA24+AA27+AA30+AA33+AA36+AA39</f>
        <v>4</v>
      </c>
    </row>
    <row r="43" spans="1:27" ht="15.7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6"/>
      <c r="K43" s="35"/>
      <c r="L43" s="35"/>
      <c r="M43" s="35"/>
      <c r="N43" s="35"/>
      <c r="O43" s="35"/>
      <c r="P43" s="35"/>
      <c r="Q43" s="37"/>
      <c r="R43" s="36"/>
      <c r="S43" s="35"/>
      <c r="T43" s="38"/>
      <c r="U43" s="38"/>
      <c r="V43" s="39"/>
      <c r="W43" s="39"/>
      <c r="X43" s="39"/>
    </row>
    <row r="44" spans="1:27" ht="15.7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6"/>
      <c r="K44" s="35"/>
      <c r="L44" s="35"/>
      <c r="M44" s="35"/>
      <c r="N44" s="35"/>
      <c r="O44" s="35"/>
      <c r="P44" s="35"/>
      <c r="Q44" s="37"/>
      <c r="R44" s="36"/>
      <c r="S44" s="35"/>
      <c r="T44" s="38"/>
      <c r="U44" s="38"/>
      <c r="V44" s="39"/>
      <c r="W44" s="39"/>
      <c r="X44" s="39"/>
    </row>
    <row r="45" spans="1:27" ht="15.7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6"/>
      <c r="K45" s="35"/>
      <c r="L45" s="35"/>
      <c r="M45" s="35"/>
      <c r="N45" s="35"/>
      <c r="O45" s="35"/>
      <c r="P45" s="35"/>
      <c r="Q45" s="37"/>
      <c r="R45" s="36"/>
      <c r="S45" s="35"/>
      <c r="T45" s="38"/>
      <c r="U45" s="38"/>
      <c r="V45" s="39"/>
      <c r="W45" s="39"/>
      <c r="X45" s="39"/>
    </row>
    <row r="46" spans="1:27" ht="15.75" x14ac:dyDescent="0.25">
      <c r="A46" s="16" t="s">
        <v>80</v>
      </c>
      <c r="B46" s="16"/>
      <c r="C46" s="16"/>
      <c r="D46" s="16"/>
      <c r="E46" s="16"/>
      <c r="F46" s="16"/>
      <c r="G46" s="16"/>
      <c r="H46" s="16"/>
      <c r="U46" s="38"/>
      <c r="V46" s="39"/>
      <c r="W46" s="39"/>
      <c r="X46" s="39"/>
    </row>
    <row r="47" spans="1:27" ht="15.7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6"/>
      <c r="K47" s="35"/>
      <c r="L47" s="35"/>
      <c r="M47" s="35"/>
      <c r="N47" s="35"/>
      <c r="O47" s="35"/>
      <c r="P47" s="35"/>
      <c r="Q47" s="37"/>
      <c r="R47" s="36"/>
      <c r="S47" s="35"/>
      <c r="T47" s="38"/>
      <c r="U47" s="38"/>
      <c r="V47" s="39"/>
      <c r="W47" s="39"/>
      <c r="X47" s="39"/>
    </row>
    <row r="48" spans="1:27" ht="14.25" customHeight="1" x14ac:dyDescent="0.2">
      <c r="A48" s="193" t="s">
        <v>82</v>
      </c>
      <c r="B48" s="193" t="s">
        <v>81</v>
      </c>
      <c r="C48" s="193" t="s">
        <v>75</v>
      </c>
      <c r="D48" s="193" t="s">
        <v>76</v>
      </c>
      <c r="E48" s="193" t="s">
        <v>102</v>
      </c>
      <c r="F48" s="193"/>
      <c r="G48" s="193" t="s">
        <v>65</v>
      </c>
      <c r="H48" s="193"/>
      <c r="I48" s="193"/>
      <c r="J48" s="193"/>
      <c r="K48" s="193"/>
      <c r="L48" s="193"/>
      <c r="M48" s="193"/>
      <c r="N48" s="193"/>
      <c r="O48" s="192" t="s">
        <v>66</v>
      </c>
      <c r="P48" s="192"/>
      <c r="Q48" s="192" t="s">
        <v>67</v>
      </c>
      <c r="R48" s="192"/>
      <c r="S48" s="192" t="s">
        <v>68</v>
      </c>
      <c r="T48" s="192"/>
      <c r="U48" s="193" t="s">
        <v>69</v>
      </c>
      <c r="V48" s="193"/>
      <c r="W48" s="192" t="s">
        <v>128</v>
      </c>
      <c r="X48" s="192"/>
    </row>
    <row r="49" spans="1:25" ht="12.75" customHeight="1" x14ac:dyDescent="0.2">
      <c r="A49" s="193"/>
      <c r="B49" s="193"/>
      <c r="C49" s="193"/>
      <c r="D49" s="193"/>
      <c r="E49" s="193"/>
      <c r="F49" s="193"/>
      <c r="G49" s="193" t="s">
        <v>79</v>
      </c>
      <c r="H49" s="193"/>
      <c r="I49" s="193" t="s">
        <v>70</v>
      </c>
      <c r="J49" s="193"/>
      <c r="K49" s="193"/>
      <c r="L49" s="193"/>
      <c r="M49" s="193"/>
      <c r="N49" s="193"/>
      <c r="O49" s="192"/>
      <c r="P49" s="192"/>
      <c r="Q49" s="192"/>
      <c r="R49" s="192"/>
      <c r="S49" s="192"/>
      <c r="T49" s="192"/>
      <c r="U49" s="193"/>
      <c r="V49" s="193"/>
      <c r="W49" s="192"/>
      <c r="X49" s="192"/>
    </row>
    <row r="50" spans="1:25" ht="39.75" customHeight="1" x14ac:dyDescent="0.2">
      <c r="A50" s="193"/>
      <c r="B50" s="193"/>
      <c r="C50" s="193"/>
      <c r="D50" s="193"/>
      <c r="E50" s="193"/>
      <c r="F50" s="193"/>
      <c r="G50" s="193"/>
      <c r="H50" s="193"/>
      <c r="I50" s="193" t="s">
        <v>98</v>
      </c>
      <c r="J50" s="193"/>
      <c r="K50" s="193" t="s">
        <v>99</v>
      </c>
      <c r="L50" s="193"/>
      <c r="M50" s="193" t="s">
        <v>101</v>
      </c>
      <c r="N50" s="193"/>
      <c r="O50" s="192"/>
      <c r="P50" s="192"/>
      <c r="Q50" s="192"/>
      <c r="R50" s="192"/>
      <c r="S50" s="192"/>
      <c r="T50" s="192"/>
      <c r="U50" s="193"/>
      <c r="V50" s="193"/>
      <c r="W50" s="192"/>
      <c r="X50" s="192"/>
    </row>
    <row r="51" spans="1:25" ht="25.5" x14ac:dyDescent="0.2">
      <c r="A51" s="193"/>
      <c r="B51" s="193"/>
      <c r="C51" s="193"/>
      <c r="D51" s="193"/>
      <c r="E51" s="57" t="s">
        <v>71</v>
      </c>
      <c r="F51" s="57" t="s">
        <v>26</v>
      </c>
      <c r="G51" s="57" t="s">
        <v>71</v>
      </c>
      <c r="H51" s="57" t="s">
        <v>26</v>
      </c>
      <c r="I51" s="57" t="s">
        <v>71</v>
      </c>
      <c r="J51" s="57" t="s">
        <v>26</v>
      </c>
      <c r="K51" s="57" t="s">
        <v>71</v>
      </c>
      <c r="L51" s="57" t="s">
        <v>26</v>
      </c>
      <c r="M51" s="57" t="s">
        <v>71</v>
      </c>
      <c r="N51" s="57" t="s">
        <v>26</v>
      </c>
      <c r="O51" s="57" t="s">
        <v>71</v>
      </c>
      <c r="P51" s="57" t="s">
        <v>26</v>
      </c>
      <c r="Q51" s="57" t="s">
        <v>71</v>
      </c>
      <c r="R51" s="57" t="s">
        <v>26</v>
      </c>
      <c r="S51" s="57" t="s">
        <v>71</v>
      </c>
      <c r="T51" s="57" t="s">
        <v>26</v>
      </c>
      <c r="U51" s="57" t="s">
        <v>71</v>
      </c>
      <c r="V51" s="57" t="s">
        <v>26</v>
      </c>
      <c r="W51" s="97" t="s">
        <v>71</v>
      </c>
      <c r="X51" s="97" t="s">
        <v>26</v>
      </c>
    </row>
    <row r="52" spans="1:25" x14ac:dyDescent="0.2">
      <c r="A52" s="189" t="s">
        <v>118</v>
      </c>
      <c r="B52" s="2" t="s">
        <v>73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>
        <f>E52+G52+I52+K52+M52+O52+Q52+S52+U52+W52</f>
        <v>0</v>
      </c>
    </row>
    <row r="53" spans="1:25" x14ac:dyDescent="0.2">
      <c r="A53" s="190"/>
      <c r="B53" s="2" t="s">
        <v>74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>
        <f t="shared" ref="Y53:Y81" si="23">E53+G53+I53+K53+M53+O53+Q53+S53+U53+W53</f>
        <v>0</v>
      </c>
    </row>
    <row r="54" spans="1:25" x14ac:dyDescent="0.2">
      <c r="A54" s="191"/>
      <c r="B54" s="80" t="s">
        <v>72</v>
      </c>
      <c r="C54" s="80">
        <f>C52+C53</f>
        <v>0</v>
      </c>
      <c r="D54" s="80">
        <f>K44</f>
        <v>0</v>
      </c>
      <c r="E54" s="80">
        <f t="shared" ref="E54:X54" si="24">E52+E53</f>
        <v>0</v>
      </c>
      <c r="F54" s="80"/>
      <c r="G54" s="80">
        <f t="shared" si="24"/>
        <v>0</v>
      </c>
      <c r="H54" s="80"/>
      <c r="I54" s="80">
        <f t="shared" si="24"/>
        <v>0</v>
      </c>
      <c r="J54" s="80"/>
      <c r="K54" s="80">
        <f t="shared" si="24"/>
        <v>0</v>
      </c>
      <c r="L54" s="80"/>
      <c r="M54" s="80">
        <f t="shared" si="24"/>
        <v>0</v>
      </c>
      <c r="N54" s="80"/>
      <c r="O54" s="80">
        <f t="shared" si="24"/>
        <v>0</v>
      </c>
      <c r="P54" s="80"/>
      <c r="Q54" s="80">
        <f t="shared" si="24"/>
        <v>0</v>
      </c>
      <c r="R54" s="80"/>
      <c r="S54" s="80">
        <f t="shared" si="24"/>
        <v>0</v>
      </c>
      <c r="T54" s="80"/>
      <c r="U54" s="80">
        <f t="shared" si="24"/>
        <v>0</v>
      </c>
      <c r="V54" s="80">
        <f t="shared" si="24"/>
        <v>0</v>
      </c>
      <c r="W54" s="80">
        <f t="shared" si="24"/>
        <v>0</v>
      </c>
      <c r="X54" s="80">
        <f t="shared" si="24"/>
        <v>0</v>
      </c>
      <c r="Y54" s="84">
        <f t="shared" si="23"/>
        <v>0</v>
      </c>
    </row>
    <row r="55" spans="1:25" x14ac:dyDescent="0.2">
      <c r="A55" s="189" t="s">
        <v>119</v>
      </c>
      <c r="B55" s="2" t="s">
        <v>73</v>
      </c>
      <c r="C55" s="57">
        <v>117</v>
      </c>
      <c r="D55" s="57">
        <v>92</v>
      </c>
      <c r="E55" s="57">
        <v>0</v>
      </c>
      <c r="F55" s="57"/>
      <c r="G55" s="57">
        <v>51</v>
      </c>
      <c r="H55" s="57"/>
      <c r="I55" s="57">
        <v>0</v>
      </c>
      <c r="J55" s="57"/>
      <c r="K55" s="57">
        <v>0</v>
      </c>
      <c r="L55" s="57"/>
      <c r="M55" s="57">
        <v>44</v>
      </c>
      <c r="N55" s="57"/>
      <c r="O55" s="57"/>
      <c r="P55" s="57"/>
      <c r="Q55" s="57"/>
      <c r="R55" s="57"/>
      <c r="S55" s="57"/>
      <c r="T55" s="57"/>
      <c r="U55" s="57"/>
      <c r="V55" s="57"/>
      <c r="W55" s="57">
        <v>22</v>
      </c>
      <c r="X55" s="57"/>
      <c r="Y55">
        <f t="shared" si="23"/>
        <v>117</v>
      </c>
    </row>
    <row r="56" spans="1:25" x14ac:dyDescent="0.2">
      <c r="A56" s="190"/>
      <c r="B56" s="2" t="s">
        <v>74</v>
      </c>
      <c r="C56" s="57">
        <v>1</v>
      </c>
      <c r="D56" s="57">
        <v>0</v>
      </c>
      <c r="E56" s="57">
        <v>0</v>
      </c>
      <c r="F56" s="57"/>
      <c r="G56" s="57">
        <v>0</v>
      </c>
      <c r="H56" s="57"/>
      <c r="I56" s="57">
        <v>0</v>
      </c>
      <c r="J56" s="57"/>
      <c r="K56" s="57">
        <v>0</v>
      </c>
      <c r="L56" s="57"/>
      <c r="M56" s="57">
        <v>0</v>
      </c>
      <c r="N56" s="57"/>
      <c r="O56" s="57"/>
      <c r="P56" s="57"/>
      <c r="Q56" s="57"/>
      <c r="R56" s="57"/>
      <c r="S56" s="57"/>
      <c r="T56" s="57"/>
      <c r="U56" s="57"/>
      <c r="V56" s="57"/>
      <c r="W56" s="57">
        <v>1</v>
      </c>
      <c r="X56" s="57"/>
      <c r="Y56">
        <f t="shared" si="23"/>
        <v>1</v>
      </c>
    </row>
    <row r="57" spans="1:25" x14ac:dyDescent="0.2">
      <c r="A57" s="191"/>
      <c r="B57" s="80" t="s">
        <v>72</v>
      </c>
      <c r="C57" s="80">
        <f>C55+C56</f>
        <v>118</v>
      </c>
      <c r="D57" s="80">
        <f t="shared" ref="D57:X57" si="25">D55+D56</f>
        <v>92</v>
      </c>
      <c r="E57" s="80">
        <f t="shared" si="25"/>
        <v>0</v>
      </c>
      <c r="F57" s="80"/>
      <c r="G57" s="80">
        <f t="shared" si="25"/>
        <v>51</v>
      </c>
      <c r="H57" s="80"/>
      <c r="I57" s="80">
        <f t="shared" si="25"/>
        <v>0</v>
      </c>
      <c r="J57" s="80"/>
      <c r="K57" s="80">
        <f t="shared" si="25"/>
        <v>0</v>
      </c>
      <c r="L57" s="80"/>
      <c r="M57" s="80">
        <f t="shared" si="25"/>
        <v>44</v>
      </c>
      <c r="N57" s="80"/>
      <c r="O57" s="80">
        <f t="shared" si="25"/>
        <v>0</v>
      </c>
      <c r="P57" s="80"/>
      <c r="Q57" s="80">
        <f t="shared" si="25"/>
        <v>0</v>
      </c>
      <c r="R57" s="80"/>
      <c r="S57" s="80">
        <f t="shared" si="25"/>
        <v>0</v>
      </c>
      <c r="T57" s="80"/>
      <c r="U57" s="80">
        <f t="shared" si="25"/>
        <v>0</v>
      </c>
      <c r="V57" s="80">
        <f t="shared" si="25"/>
        <v>0</v>
      </c>
      <c r="W57" s="80">
        <f t="shared" si="25"/>
        <v>23</v>
      </c>
      <c r="X57" s="80">
        <f t="shared" si="25"/>
        <v>0</v>
      </c>
      <c r="Y57" s="84">
        <f t="shared" si="23"/>
        <v>118</v>
      </c>
    </row>
    <row r="58" spans="1:25" x14ac:dyDescent="0.2">
      <c r="A58" s="189" t="s">
        <v>120</v>
      </c>
      <c r="B58" s="2" t="s">
        <v>73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>
        <f t="shared" si="23"/>
        <v>0</v>
      </c>
    </row>
    <row r="59" spans="1:25" x14ac:dyDescent="0.2">
      <c r="A59" s="190"/>
      <c r="B59" s="2" t="s">
        <v>74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>
        <f t="shared" si="23"/>
        <v>0</v>
      </c>
    </row>
    <row r="60" spans="1:25" x14ac:dyDescent="0.2">
      <c r="A60" s="191"/>
      <c r="B60" s="80" t="s">
        <v>72</v>
      </c>
      <c r="C60" s="80">
        <f>C58+C59</f>
        <v>0</v>
      </c>
      <c r="D60" s="80">
        <f t="shared" ref="D60:X60" si="26">D58+D59</f>
        <v>0</v>
      </c>
      <c r="E60" s="80">
        <f t="shared" si="26"/>
        <v>0</v>
      </c>
      <c r="F60" s="80"/>
      <c r="G60" s="80">
        <f t="shared" si="26"/>
        <v>0</v>
      </c>
      <c r="H60" s="80"/>
      <c r="I60" s="80">
        <f t="shared" si="26"/>
        <v>0</v>
      </c>
      <c r="J60" s="80"/>
      <c r="K60" s="80">
        <f t="shared" si="26"/>
        <v>0</v>
      </c>
      <c r="L60" s="80"/>
      <c r="M60" s="80">
        <f t="shared" si="26"/>
        <v>0</v>
      </c>
      <c r="N60" s="80"/>
      <c r="O60" s="80">
        <f t="shared" si="26"/>
        <v>0</v>
      </c>
      <c r="P60" s="80"/>
      <c r="Q60" s="80">
        <f t="shared" si="26"/>
        <v>0</v>
      </c>
      <c r="R60" s="80"/>
      <c r="S60" s="80">
        <f t="shared" si="26"/>
        <v>0</v>
      </c>
      <c r="T60" s="80"/>
      <c r="U60" s="80">
        <f t="shared" si="26"/>
        <v>0</v>
      </c>
      <c r="V60" s="80">
        <f t="shared" si="26"/>
        <v>0</v>
      </c>
      <c r="W60" s="80">
        <f t="shared" si="26"/>
        <v>0</v>
      </c>
      <c r="X60" s="80">
        <f t="shared" si="26"/>
        <v>0</v>
      </c>
      <c r="Y60" s="84">
        <f t="shared" si="23"/>
        <v>0</v>
      </c>
    </row>
    <row r="61" spans="1:25" x14ac:dyDescent="0.2">
      <c r="A61" s="189" t="s">
        <v>121</v>
      </c>
      <c r="B61" s="2" t="s">
        <v>73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>
        <f t="shared" si="23"/>
        <v>0</v>
      </c>
    </row>
    <row r="62" spans="1:25" x14ac:dyDescent="0.2">
      <c r="A62" s="190"/>
      <c r="B62" s="2" t="s">
        <v>74</v>
      </c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>
        <f t="shared" si="23"/>
        <v>0</v>
      </c>
    </row>
    <row r="63" spans="1:25" x14ac:dyDescent="0.2">
      <c r="A63" s="191"/>
      <c r="B63" s="80" t="s">
        <v>72</v>
      </c>
      <c r="C63" s="80">
        <f>C61+C62</f>
        <v>0</v>
      </c>
      <c r="D63" s="80">
        <f t="shared" ref="D63:X63" si="27">D61+D62</f>
        <v>0</v>
      </c>
      <c r="E63" s="80">
        <f t="shared" si="27"/>
        <v>0</v>
      </c>
      <c r="F63" s="80"/>
      <c r="G63" s="80">
        <f t="shared" si="27"/>
        <v>0</v>
      </c>
      <c r="H63" s="80"/>
      <c r="I63" s="80">
        <f t="shared" si="27"/>
        <v>0</v>
      </c>
      <c r="J63" s="80"/>
      <c r="K63" s="80">
        <f t="shared" si="27"/>
        <v>0</v>
      </c>
      <c r="L63" s="80"/>
      <c r="M63" s="80">
        <f t="shared" si="27"/>
        <v>0</v>
      </c>
      <c r="N63" s="80"/>
      <c r="O63" s="80">
        <f t="shared" si="27"/>
        <v>0</v>
      </c>
      <c r="P63" s="80"/>
      <c r="Q63" s="80">
        <f t="shared" si="27"/>
        <v>0</v>
      </c>
      <c r="R63" s="80"/>
      <c r="S63" s="80">
        <f t="shared" si="27"/>
        <v>0</v>
      </c>
      <c r="T63" s="80"/>
      <c r="U63" s="80">
        <f t="shared" si="27"/>
        <v>0</v>
      </c>
      <c r="V63" s="80">
        <f t="shared" si="27"/>
        <v>0</v>
      </c>
      <c r="W63" s="80">
        <f t="shared" si="27"/>
        <v>0</v>
      </c>
      <c r="X63" s="80">
        <f t="shared" si="27"/>
        <v>0</v>
      </c>
      <c r="Y63" s="84">
        <f t="shared" si="23"/>
        <v>0</v>
      </c>
    </row>
    <row r="64" spans="1:25" x14ac:dyDescent="0.2">
      <c r="A64" s="189" t="s">
        <v>122</v>
      </c>
      <c r="B64" s="2" t="s">
        <v>73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>
        <f t="shared" si="23"/>
        <v>0</v>
      </c>
    </row>
    <row r="65" spans="1:26" x14ac:dyDescent="0.2">
      <c r="A65" s="190"/>
      <c r="B65" s="2" t="s">
        <v>74</v>
      </c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>
        <f t="shared" si="23"/>
        <v>0</v>
      </c>
    </row>
    <row r="66" spans="1:26" x14ac:dyDescent="0.2">
      <c r="A66" s="191"/>
      <c r="B66" s="80" t="s">
        <v>72</v>
      </c>
      <c r="C66" s="80">
        <f>C64+C65</f>
        <v>0</v>
      </c>
      <c r="D66" s="80">
        <f t="shared" ref="D66:X66" si="28">D64+D65</f>
        <v>0</v>
      </c>
      <c r="E66" s="80">
        <f t="shared" si="28"/>
        <v>0</v>
      </c>
      <c r="F66" s="80"/>
      <c r="G66" s="80">
        <f t="shared" si="28"/>
        <v>0</v>
      </c>
      <c r="H66" s="80"/>
      <c r="I66" s="80">
        <f t="shared" si="28"/>
        <v>0</v>
      </c>
      <c r="J66" s="80"/>
      <c r="K66" s="80">
        <f t="shared" si="28"/>
        <v>0</v>
      </c>
      <c r="L66" s="80"/>
      <c r="M66" s="80">
        <f t="shared" si="28"/>
        <v>0</v>
      </c>
      <c r="N66" s="80"/>
      <c r="O66" s="80">
        <f t="shared" si="28"/>
        <v>0</v>
      </c>
      <c r="P66" s="80"/>
      <c r="Q66" s="80">
        <f t="shared" si="28"/>
        <v>0</v>
      </c>
      <c r="R66" s="80"/>
      <c r="S66" s="80">
        <f t="shared" si="28"/>
        <v>0</v>
      </c>
      <c r="T66" s="80"/>
      <c r="U66" s="80">
        <f t="shared" si="28"/>
        <v>0</v>
      </c>
      <c r="V66" s="80">
        <f t="shared" si="28"/>
        <v>0</v>
      </c>
      <c r="W66" s="80">
        <f t="shared" si="28"/>
        <v>0</v>
      </c>
      <c r="X66" s="80">
        <f t="shared" si="28"/>
        <v>0</v>
      </c>
      <c r="Y66" s="84">
        <f t="shared" si="23"/>
        <v>0</v>
      </c>
    </row>
    <row r="67" spans="1:26" x14ac:dyDescent="0.2">
      <c r="A67" s="189" t="s">
        <v>123</v>
      </c>
      <c r="B67" s="2" t="s">
        <v>73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>
        <f t="shared" si="23"/>
        <v>0</v>
      </c>
    </row>
    <row r="68" spans="1:26" x14ac:dyDescent="0.2">
      <c r="A68" s="190"/>
      <c r="B68" s="2" t="s">
        <v>74</v>
      </c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>
        <f t="shared" si="23"/>
        <v>0</v>
      </c>
    </row>
    <row r="69" spans="1:26" x14ac:dyDescent="0.2">
      <c r="A69" s="191"/>
      <c r="B69" s="80" t="s">
        <v>72</v>
      </c>
      <c r="C69" s="80">
        <f>C67+C68</f>
        <v>0</v>
      </c>
      <c r="D69" s="80">
        <f t="shared" ref="D69:X69" si="29">D67+D68</f>
        <v>0</v>
      </c>
      <c r="E69" s="80">
        <f t="shared" si="29"/>
        <v>0</v>
      </c>
      <c r="F69" s="80"/>
      <c r="G69" s="80">
        <f t="shared" si="29"/>
        <v>0</v>
      </c>
      <c r="H69" s="80"/>
      <c r="I69" s="80">
        <f t="shared" si="29"/>
        <v>0</v>
      </c>
      <c r="J69" s="80"/>
      <c r="K69" s="80">
        <f t="shared" si="29"/>
        <v>0</v>
      </c>
      <c r="L69" s="80"/>
      <c r="M69" s="80">
        <f t="shared" si="29"/>
        <v>0</v>
      </c>
      <c r="N69" s="80"/>
      <c r="O69" s="80">
        <f t="shared" si="29"/>
        <v>0</v>
      </c>
      <c r="P69" s="80"/>
      <c r="Q69" s="80">
        <f t="shared" si="29"/>
        <v>0</v>
      </c>
      <c r="R69" s="80"/>
      <c r="S69" s="80">
        <f t="shared" si="29"/>
        <v>0</v>
      </c>
      <c r="T69" s="80"/>
      <c r="U69" s="80">
        <f t="shared" si="29"/>
        <v>0</v>
      </c>
      <c r="V69" s="80">
        <f t="shared" si="29"/>
        <v>0</v>
      </c>
      <c r="W69" s="80">
        <f t="shared" si="29"/>
        <v>0</v>
      </c>
      <c r="X69" s="80">
        <f t="shared" si="29"/>
        <v>0</v>
      </c>
      <c r="Y69" s="84">
        <f t="shared" si="23"/>
        <v>0</v>
      </c>
    </row>
    <row r="70" spans="1:26" x14ac:dyDescent="0.2">
      <c r="A70" s="189" t="s">
        <v>124</v>
      </c>
      <c r="B70" s="2" t="s">
        <v>73</v>
      </c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>
        <f t="shared" si="23"/>
        <v>0</v>
      </c>
    </row>
    <row r="71" spans="1:26" x14ac:dyDescent="0.2">
      <c r="A71" s="190"/>
      <c r="B71" s="2" t="s">
        <v>74</v>
      </c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>
        <f t="shared" si="23"/>
        <v>0</v>
      </c>
    </row>
    <row r="72" spans="1:26" x14ac:dyDescent="0.2">
      <c r="A72" s="191"/>
      <c r="B72" s="80" t="s">
        <v>72</v>
      </c>
      <c r="C72" s="80">
        <f>C70+C71</f>
        <v>0</v>
      </c>
      <c r="D72" s="80">
        <f t="shared" ref="D72:X72" si="30">D70+D71</f>
        <v>0</v>
      </c>
      <c r="E72" s="80">
        <f t="shared" si="30"/>
        <v>0</v>
      </c>
      <c r="F72" s="80"/>
      <c r="G72" s="80">
        <f t="shared" si="30"/>
        <v>0</v>
      </c>
      <c r="H72" s="80"/>
      <c r="I72" s="80">
        <f t="shared" si="30"/>
        <v>0</v>
      </c>
      <c r="J72" s="80"/>
      <c r="K72" s="80">
        <f t="shared" si="30"/>
        <v>0</v>
      </c>
      <c r="L72" s="80"/>
      <c r="M72" s="80">
        <f t="shared" si="30"/>
        <v>0</v>
      </c>
      <c r="N72" s="80"/>
      <c r="O72" s="80">
        <f t="shared" si="30"/>
        <v>0</v>
      </c>
      <c r="P72" s="80"/>
      <c r="Q72" s="80">
        <f t="shared" si="30"/>
        <v>0</v>
      </c>
      <c r="R72" s="80"/>
      <c r="S72" s="80">
        <f t="shared" si="30"/>
        <v>0</v>
      </c>
      <c r="T72" s="80"/>
      <c r="U72" s="80">
        <f t="shared" si="30"/>
        <v>0</v>
      </c>
      <c r="V72" s="80">
        <f t="shared" si="30"/>
        <v>0</v>
      </c>
      <c r="W72" s="80">
        <f t="shared" si="30"/>
        <v>0</v>
      </c>
      <c r="X72" s="80">
        <f t="shared" si="30"/>
        <v>0</v>
      </c>
      <c r="Y72" s="84">
        <f t="shared" si="23"/>
        <v>0</v>
      </c>
    </row>
    <row r="73" spans="1:26" x14ac:dyDescent="0.2">
      <c r="A73" s="189" t="s">
        <v>125</v>
      </c>
      <c r="B73" s="2" t="s">
        <v>73</v>
      </c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8"/>
      <c r="Y73">
        <f t="shared" si="23"/>
        <v>0</v>
      </c>
    </row>
    <row r="74" spans="1:26" x14ac:dyDescent="0.2">
      <c r="A74" s="190"/>
      <c r="B74" s="2" t="s">
        <v>74</v>
      </c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8"/>
      <c r="Y74">
        <f t="shared" si="23"/>
        <v>0</v>
      </c>
    </row>
    <row r="75" spans="1:26" x14ac:dyDescent="0.2">
      <c r="A75" s="191"/>
      <c r="B75" s="80" t="s">
        <v>72</v>
      </c>
      <c r="C75" s="80">
        <f>C73+C74</f>
        <v>0</v>
      </c>
      <c r="D75" s="80">
        <f t="shared" ref="D75:X75" si="31">D73+D74</f>
        <v>0</v>
      </c>
      <c r="E75" s="80">
        <f t="shared" si="31"/>
        <v>0</v>
      </c>
      <c r="F75" s="80"/>
      <c r="G75" s="80">
        <f t="shared" si="31"/>
        <v>0</v>
      </c>
      <c r="H75" s="80"/>
      <c r="I75" s="80">
        <f t="shared" si="31"/>
        <v>0</v>
      </c>
      <c r="J75" s="80"/>
      <c r="K75" s="80">
        <f t="shared" si="31"/>
        <v>0</v>
      </c>
      <c r="L75" s="80"/>
      <c r="M75" s="80">
        <f t="shared" si="31"/>
        <v>0</v>
      </c>
      <c r="N75" s="80"/>
      <c r="O75" s="80">
        <f t="shared" si="31"/>
        <v>0</v>
      </c>
      <c r="P75" s="80"/>
      <c r="Q75" s="80">
        <f t="shared" si="31"/>
        <v>0</v>
      </c>
      <c r="R75" s="80"/>
      <c r="S75" s="80">
        <f t="shared" si="31"/>
        <v>0</v>
      </c>
      <c r="T75" s="80"/>
      <c r="U75" s="80">
        <f t="shared" si="31"/>
        <v>0</v>
      </c>
      <c r="V75" s="80">
        <f t="shared" si="31"/>
        <v>0</v>
      </c>
      <c r="W75" s="80">
        <f t="shared" si="31"/>
        <v>0</v>
      </c>
      <c r="X75" s="80">
        <f t="shared" si="31"/>
        <v>0</v>
      </c>
      <c r="Y75" s="84">
        <f t="shared" si="23"/>
        <v>0</v>
      </c>
    </row>
    <row r="76" spans="1:26" x14ac:dyDescent="0.2">
      <c r="A76" s="189" t="s">
        <v>126</v>
      </c>
      <c r="B76" s="2" t="s">
        <v>73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98"/>
      <c r="Y76">
        <f t="shared" si="23"/>
        <v>0</v>
      </c>
    </row>
    <row r="77" spans="1:26" x14ac:dyDescent="0.2">
      <c r="A77" s="190"/>
      <c r="B77" s="2" t="s">
        <v>74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98"/>
      <c r="Y77">
        <f t="shared" si="23"/>
        <v>0</v>
      </c>
    </row>
    <row r="78" spans="1:26" ht="14.25" customHeight="1" x14ac:dyDescent="0.2">
      <c r="A78" s="191"/>
      <c r="B78" s="80" t="s">
        <v>72</v>
      </c>
      <c r="C78" s="80">
        <f>C76+C77</f>
        <v>0</v>
      </c>
      <c r="D78" s="80">
        <f t="shared" ref="D78:X78" si="32">D76+D77</f>
        <v>0</v>
      </c>
      <c r="E78" s="80">
        <f t="shared" si="32"/>
        <v>0</v>
      </c>
      <c r="F78" s="80"/>
      <c r="G78" s="80">
        <f t="shared" si="32"/>
        <v>0</v>
      </c>
      <c r="H78" s="80"/>
      <c r="I78" s="80">
        <f t="shared" si="32"/>
        <v>0</v>
      </c>
      <c r="J78" s="80"/>
      <c r="K78" s="80">
        <f t="shared" si="32"/>
        <v>0</v>
      </c>
      <c r="L78" s="80"/>
      <c r="M78" s="80">
        <f t="shared" si="32"/>
        <v>0</v>
      </c>
      <c r="N78" s="80"/>
      <c r="O78" s="80">
        <f t="shared" si="32"/>
        <v>0</v>
      </c>
      <c r="P78" s="80"/>
      <c r="Q78" s="80">
        <f t="shared" si="32"/>
        <v>0</v>
      </c>
      <c r="R78" s="80"/>
      <c r="S78" s="80">
        <f t="shared" si="32"/>
        <v>0</v>
      </c>
      <c r="T78" s="80"/>
      <c r="U78" s="80">
        <f t="shared" si="32"/>
        <v>0</v>
      </c>
      <c r="V78" s="80">
        <f t="shared" si="32"/>
        <v>0</v>
      </c>
      <c r="W78" s="80">
        <f t="shared" si="32"/>
        <v>0</v>
      </c>
      <c r="X78" s="80">
        <f t="shared" si="32"/>
        <v>0</v>
      </c>
      <c r="Y78" s="84">
        <f>E78+G78+I78+K78+M78+O78+Q78+S78+U78+W78</f>
        <v>0</v>
      </c>
      <c r="Z78" s="88"/>
    </row>
    <row r="79" spans="1:26" ht="14.25" customHeight="1" x14ac:dyDescent="0.2">
      <c r="A79" s="194" t="s">
        <v>48</v>
      </c>
      <c r="B79" s="81" t="s">
        <v>73</v>
      </c>
      <c r="C79" s="87">
        <f>C52+C55+C58+C61+C64+C67+C70+C73+C76</f>
        <v>117</v>
      </c>
      <c r="D79" s="87">
        <f t="shared" ref="D79:U79" si="33">D52+D55+D58+D61+D64+D67+D70+D73+D76</f>
        <v>92</v>
      </c>
      <c r="E79" s="87">
        <f t="shared" si="33"/>
        <v>0</v>
      </c>
      <c r="F79" s="87">
        <f>E79/C79*100</f>
        <v>0</v>
      </c>
      <c r="G79" s="87">
        <f t="shared" si="33"/>
        <v>51</v>
      </c>
      <c r="H79" s="87">
        <f>G79/C79*100</f>
        <v>43.589743589743591</v>
      </c>
      <c r="I79" s="87">
        <f t="shared" si="33"/>
        <v>0</v>
      </c>
      <c r="J79" s="87">
        <f>I79/C79*100</f>
        <v>0</v>
      </c>
      <c r="K79" s="87">
        <f t="shared" si="33"/>
        <v>0</v>
      </c>
      <c r="L79" s="87">
        <f>K79/C79*100</f>
        <v>0</v>
      </c>
      <c r="M79" s="87">
        <f t="shared" si="33"/>
        <v>44</v>
      </c>
      <c r="N79" s="87">
        <f>M79/C79*100</f>
        <v>37.606837606837608</v>
      </c>
      <c r="O79" s="87">
        <f t="shared" si="33"/>
        <v>0</v>
      </c>
      <c r="P79" s="87">
        <f>O79/C79*100</f>
        <v>0</v>
      </c>
      <c r="Q79" s="87">
        <f t="shared" si="33"/>
        <v>0</v>
      </c>
      <c r="R79" s="87">
        <f>Q79/C79*100</f>
        <v>0</v>
      </c>
      <c r="S79" s="87">
        <f t="shared" si="33"/>
        <v>0</v>
      </c>
      <c r="T79" s="87">
        <f>S79/C79*100</f>
        <v>0</v>
      </c>
      <c r="U79" s="87">
        <f t="shared" si="33"/>
        <v>0</v>
      </c>
      <c r="V79" s="87">
        <f>U79/C79*100</f>
        <v>0</v>
      </c>
      <c r="W79" s="125">
        <f>W52+W55+W58+W61+W64+W67+W70+W73+W76</f>
        <v>22</v>
      </c>
      <c r="X79" s="125">
        <f>W79/C79*100</f>
        <v>18.803418803418804</v>
      </c>
      <c r="Y79" s="126">
        <f>E79+G79+I79+K79+M79+O79+Q79+S79+U79+W79</f>
        <v>117</v>
      </c>
    </row>
    <row r="80" spans="1:26" ht="14.25" customHeight="1" x14ac:dyDescent="0.2">
      <c r="A80" s="194"/>
      <c r="B80" s="81" t="s">
        <v>74</v>
      </c>
      <c r="C80" s="87">
        <f>C53+C56+C59+C62+C65+C68+C71+C74+C77</f>
        <v>1</v>
      </c>
      <c r="D80" s="87">
        <f t="shared" ref="D80:U80" si="34">D53+D56+D59+D62+D65+D68+D71+D74+D77</f>
        <v>0</v>
      </c>
      <c r="E80" s="87">
        <f t="shared" si="34"/>
        <v>0</v>
      </c>
      <c r="F80" s="87">
        <f t="shared" ref="F80:F81" si="35">E80/C80*100</f>
        <v>0</v>
      </c>
      <c r="G80" s="87">
        <f t="shared" si="34"/>
        <v>0</v>
      </c>
      <c r="H80" s="87">
        <f t="shared" ref="H80:H81" si="36">G80/C80*100</f>
        <v>0</v>
      </c>
      <c r="I80" s="87">
        <f t="shared" si="34"/>
        <v>0</v>
      </c>
      <c r="J80" s="87">
        <f t="shared" ref="J80:J81" si="37">I80/C80*100</f>
        <v>0</v>
      </c>
      <c r="K80" s="87">
        <f t="shared" si="34"/>
        <v>0</v>
      </c>
      <c r="L80" s="87">
        <f t="shared" ref="L80:L81" si="38">K80/C80*100</f>
        <v>0</v>
      </c>
      <c r="M80" s="87">
        <f t="shared" si="34"/>
        <v>0</v>
      </c>
      <c r="N80" s="87">
        <f t="shared" ref="N80:N81" si="39">M80/C80*100</f>
        <v>0</v>
      </c>
      <c r="O80" s="87">
        <f t="shared" si="34"/>
        <v>0</v>
      </c>
      <c r="P80" s="87">
        <f t="shared" ref="P80:P81" si="40">O80/C80*100</f>
        <v>0</v>
      </c>
      <c r="Q80" s="87">
        <f t="shared" si="34"/>
        <v>0</v>
      </c>
      <c r="R80" s="87">
        <f t="shared" ref="R80:R81" si="41">Q80/C80*100</f>
        <v>0</v>
      </c>
      <c r="S80" s="87">
        <f t="shared" si="34"/>
        <v>0</v>
      </c>
      <c r="T80" s="87">
        <f t="shared" ref="T80:T81" si="42">S80/C80*100</f>
        <v>0</v>
      </c>
      <c r="U80" s="87">
        <f t="shared" si="34"/>
        <v>0</v>
      </c>
      <c r="V80" s="87">
        <f t="shared" ref="V80:V81" si="43">U80/C80*100</f>
        <v>0</v>
      </c>
      <c r="W80" s="125">
        <f>W53+W56+W59+W62+W65+W68+W71+W74+W77</f>
        <v>1</v>
      </c>
      <c r="X80" s="125">
        <f t="shared" ref="X80:X81" si="44">W80/C80*100</f>
        <v>100</v>
      </c>
      <c r="Y80" s="126">
        <f t="shared" si="23"/>
        <v>1</v>
      </c>
    </row>
    <row r="81" spans="1:25" ht="18.75" customHeight="1" x14ac:dyDescent="0.2">
      <c r="A81" s="194"/>
      <c r="B81" s="80" t="s">
        <v>72</v>
      </c>
      <c r="C81" s="83">
        <f>C79+C80</f>
        <v>118</v>
      </c>
      <c r="D81" s="83">
        <f t="shared" ref="D81:U81" si="45">D79+D80</f>
        <v>92</v>
      </c>
      <c r="E81" s="83">
        <f t="shared" si="45"/>
        <v>0</v>
      </c>
      <c r="F81" s="86">
        <f t="shared" si="35"/>
        <v>0</v>
      </c>
      <c r="G81" s="83">
        <f t="shared" si="45"/>
        <v>51</v>
      </c>
      <c r="H81" s="86">
        <f t="shared" si="36"/>
        <v>43.220338983050851</v>
      </c>
      <c r="I81" s="83">
        <f t="shared" si="45"/>
        <v>0</v>
      </c>
      <c r="J81" s="86">
        <f t="shared" si="37"/>
        <v>0</v>
      </c>
      <c r="K81" s="83">
        <f t="shared" si="45"/>
        <v>0</v>
      </c>
      <c r="L81" s="86">
        <f t="shared" si="38"/>
        <v>0</v>
      </c>
      <c r="M81" s="83">
        <f t="shared" si="45"/>
        <v>44</v>
      </c>
      <c r="N81" s="86">
        <f t="shared" si="39"/>
        <v>37.288135593220339</v>
      </c>
      <c r="O81" s="83">
        <f t="shared" si="45"/>
        <v>0</v>
      </c>
      <c r="P81" s="86">
        <f t="shared" si="40"/>
        <v>0</v>
      </c>
      <c r="Q81" s="83">
        <f t="shared" si="45"/>
        <v>0</v>
      </c>
      <c r="R81" s="86">
        <f t="shared" si="41"/>
        <v>0</v>
      </c>
      <c r="S81" s="83">
        <f t="shared" si="45"/>
        <v>0</v>
      </c>
      <c r="T81" s="86">
        <f t="shared" si="42"/>
        <v>0</v>
      </c>
      <c r="U81" s="83">
        <f t="shared" si="45"/>
        <v>0</v>
      </c>
      <c r="V81" s="86">
        <f t="shared" si="43"/>
        <v>0</v>
      </c>
      <c r="W81" s="124">
        <f>W54+W57+W60+W63+W66+W69+W72+W75+W78</f>
        <v>23</v>
      </c>
      <c r="X81" s="124">
        <f t="shared" si="44"/>
        <v>19.491525423728813</v>
      </c>
      <c r="Y81" s="84">
        <f t="shared" si="23"/>
        <v>118</v>
      </c>
    </row>
    <row r="82" spans="1:25" ht="8.25" customHeight="1" x14ac:dyDescent="0.2"/>
    <row r="83" spans="1:25" ht="19.5" customHeight="1" x14ac:dyDescent="0.2"/>
  </sheetData>
  <mergeCells count="54">
    <mergeCell ref="A79:A81"/>
    <mergeCell ref="A55:A57"/>
    <mergeCell ref="A58:A60"/>
    <mergeCell ref="A61:A63"/>
    <mergeCell ref="A64:A66"/>
    <mergeCell ref="A73:A75"/>
    <mergeCell ref="A76:A78"/>
    <mergeCell ref="A70:A72"/>
    <mergeCell ref="A67:A69"/>
    <mergeCell ref="A31:A33"/>
    <mergeCell ref="A28:A30"/>
    <mergeCell ref="A25:A27"/>
    <mergeCell ref="A22:A24"/>
    <mergeCell ref="A13:A15"/>
    <mergeCell ref="A16:A18"/>
    <mergeCell ref="A19:A21"/>
    <mergeCell ref="Q8:R11"/>
    <mergeCell ref="S8:T11"/>
    <mergeCell ref="U8:V11"/>
    <mergeCell ref="O11:P11"/>
    <mergeCell ref="W8:X11"/>
    <mergeCell ref="U48:V50"/>
    <mergeCell ref="A4:X4"/>
    <mergeCell ref="A8:A12"/>
    <mergeCell ref="B8:B12"/>
    <mergeCell ref="D8:D12"/>
    <mergeCell ref="C8:C12"/>
    <mergeCell ref="E8:P8"/>
    <mergeCell ref="E11:F11"/>
    <mergeCell ref="G11:H11"/>
    <mergeCell ref="I11:J11"/>
    <mergeCell ref="E9:J10"/>
    <mergeCell ref="K9:P10"/>
    <mergeCell ref="K11:L11"/>
    <mergeCell ref="M11:N11"/>
    <mergeCell ref="W48:X50"/>
    <mergeCell ref="O48:P50"/>
    <mergeCell ref="A34:A36"/>
    <mergeCell ref="A48:A51"/>
    <mergeCell ref="B48:B51"/>
    <mergeCell ref="C48:C51"/>
    <mergeCell ref="D48:D51"/>
    <mergeCell ref="A37:A39"/>
    <mergeCell ref="A40:A42"/>
    <mergeCell ref="A52:A54"/>
    <mergeCell ref="S48:T50"/>
    <mergeCell ref="G49:H50"/>
    <mergeCell ref="I50:J50"/>
    <mergeCell ref="K50:L50"/>
    <mergeCell ref="M50:N50"/>
    <mergeCell ref="Q48:R50"/>
    <mergeCell ref="E48:F50"/>
    <mergeCell ref="I49:N49"/>
    <mergeCell ref="G48:N48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view="pageLayout" topLeftCell="A13" workbookViewId="0">
      <selection activeCell="N34" sqref="N34"/>
    </sheetView>
  </sheetViews>
  <sheetFormatPr defaultRowHeight="12.75" x14ac:dyDescent="0.2"/>
  <cols>
    <col min="1" max="1" width="25.28515625" customWidth="1"/>
    <col min="2" max="2" width="8" customWidth="1"/>
    <col min="3" max="4" width="13" customWidth="1"/>
    <col min="5" max="5" width="6.5703125" customWidth="1"/>
    <col min="6" max="6" width="5.5703125" customWidth="1"/>
    <col min="7" max="7" width="5" customWidth="1"/>
    <col min="8" max="9" width="7" customWidth="1"/>
    <col min="10" max="10" width="7.28515625" customWidth="1"/>
    <col min="11" max="11" width="5.7109375" customWidth="1"/>
    <col min="12" max="12" width="5.140625" customWidth="1"/>
    <col min="13" max="15" width="7" customWidth="1"/>
    <col min="16" max="16" width="6.85546875" customWidth="1"/>
    <col min="17" max="17" width="7.85546875" customWidth="1"/>
  </cols>
  <sheetData>
    <row r="1" spans="1:19" ht="0.75" customHeight="1" x14ac:dyDescent="0.2">
      <c r="A1" s="210" t="s">
        <v>87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</row>
    <row r="2" spans="1:19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9" ht="8.25" customHeight="1" x14ac:dyDescent="0.2"/>
    <row r="4" spans="1:19" ht="17.25" customHeight="1" x14ac:dyDescent="0.2"/>
    <row r="5" spans="1:19" ht="15.75" x14ac:dyDescent="0.25">
      <c r="A5" s="212" t="s">
        <v>86</v>
      </c>
      <c r="B5" s="212"/>
      <c r="C5" s="212"/>
      <c r="D5" s="212"/>
      <c r="E5" s="212"/>
      <c r="F5" s="212"/>
      <c r="G5" s="212"/>
      <c r="H5" s="212"/>
      <c r="I5" s="212"/>
      <c r="J5" s="212"/>
      <c r="K5" s="213"/>
      <c r="L5" s="213"/>
      <c r="M5" s="213"/>
      <c r="N5" s="133"/>
      <c r="O5" s="133"/>
    </row>
    <row r="6" spans="1:19" ht="1.5" customHeight="1" x14ac:dyDescent="0.2"/>
    <row r="7" spans="1:19" ht="15.75" x14ac:dyDescent="0.2">
      <c r="A7" s="153" t="s">
        <v>82</v>
      </c>
      <c r="B7" s="153" t="s">
        <v>83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208"/>
    </row>
    <row r="8" spans="1:19" ht="32.25" customHeight="1" x14ac:dyDescent="0.2">
      <c r="A8" s="153"/>
      <c r="B8" s="215" t="s">
        <v>53</v>
      </c>
      <c r="C8" s="214" t="s">
        <v>54</v>
      </c>
      <c r="D8" s="214" t="s">
        <v>88</v>
      </c>
      <c r="E8" s="205" t="s">
        <v>129</v>
      </c>
      <c r="F8" s="205"/>
      <c r="G8" s="205"/>
      <c r="H8" s="205"/>
      <c r="I8" s="206" t="s">
        <v>55</v>
      </c>
      <c r="J8" s="206"/>
      <c r="K8" s="202" t="s">
        <v>147</v>
      </c>
      <c r="L8" s="204" t="s">
        <v>137</v>
      </c>
      <c r="M8" s="204" t="s">
        <v>104</v>
      </c>
      <c r="N8" s="204" t="s">
        <v>105</v>
      </c>
      <c r="O8" s="204" t="s">
        <v>138</v>
      </c>
      <c r="P8" s="204" t="s">
        <v>139</v>
      </c>
      <c r="Q8" s="216" t="s">
        <v>106</v>
      </c>
      <c r="R8" s="209"/>
    </row>
    <row r="9" spans="1:19" ht="22.5" customHeight="1" x14ac:dyDescent="0.2">
      <c r="A9" s="153"/>
      <c r="B9" s="215"/>
      <c r="C9" s="214"/>
      <c r="D9" s="214"/>
      <c r="E9" s="207" t="s">
        <v>56</v>
      </c>
      <c r="F9" s="153" t="s">
        <v>57</v>
      </c>
      <c r="G9" s="153"/>
      <c r="H9" s="153"/>
      <c r="I9" s="206"/>
      <c r="J9" s="206"/>
      <c r="K9" s="171"/>
      <c r="L9" s="204"/>
      <c r="M9" s="204"/>
      <c r="N9" s="204"/>
      <c r="O9" s="204"/>
      <c r="P9" s="204"/>
      <c r="Q9" s="216"/>
      <c r="R9" s="209"/>
    </row>
    <row r="10" spans="1:19" ht="55.5" customHeight="1" x14ac:dyDescent="0.2">
      <c r="A10" s="153"/>
      <c r="B10" s="215"/>
      <c r="C10" s="171"/>
      <c r="D10" s="171"/>
      <c r="E10" s="207"/>
      <c r="F10" s="215" t="s">
        <v>84</v>
      </c>
      <c r="G10" s="215" t="s">
        <v>62</v>
      </c>
      <c r="H10" s="215"/>
      <c r="I10" s="206"/>
      <c r="J10" s="206"/>
      <c r="K10" s="171"/>
      <c r="L10" s="204"/>
      <c r="M10" s="204"/>
      <c r="N10" s="204"/>
      <c r="O10" s="204"/>
      <c r="P10" s="204"/>
      <c r="Q10" s="216"/>
      <c r="R10" s="209"/>
    </row>
    <row r="11" spans="1:19" ht="12.75" customHeight="1" x14ac:dyDescent="0.2">
      <c r="A11" s="153"/>
      <c r="B11" s="215"/>
      <c r="C11" s="171"/>
      <c r="D11" s="171"/>
      <c r="E11" s="207"/>
      <c r="F11" s="215"/>
      <c r="G11" s="215"/>
      <c r="H11" s="215"/>
      <c r="I11" s="206"/>
      <c r="J11" s="206"/>
      <c r="K11" s="171"/>
      <c r="L11" s="204"/>
      <c r="M11" s="204"/>
      <c r="N11" s="204"/>
      <c r="O11" s="204"/>
      <c r="P11" s="204"/>
      <c r="Q11" s="216"/>
      <c r="R11" s="209"/>
    </row>
    <row r="12" spans="1:19" ht="95.25" customHeight="1" x14ac:dyDescent="0.2">
      <c r="A12" s="153"/>
      <c r="B12" s="215"/>
      <c r="C12" s="171"/>
      <c r="D12" s="171"/>
      <c r="E12" s="207"/>
      <c r="F12" s="215"/>
      <c r="G12" s="215"/>
      <c r="H12" s="217"/>
      <c r="I12" s="52" t="s">
        <v>56</v>
      </c>
      <c r="J12" s="52" t="s">
        <v>58</v>
      </c>
      <c r="K12" s="171"/>
      <c r="L12" s="204"/>
      <c r="M12" s="204"/>
      <c r="N12" s="204"/>
      <c r="O12" s="204"/>
      <c r="P12" s="204"/>
      <c r="Q12" s="216"/>
      <c r="R12" s="209"/>
    </row>
    <row r="13" spans="1:19" ht="17.25" customHeight="1" x14ac:dyDescent="0.25">
      <c r="A13" s="64" t="s">
        <v>108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>
        <f>D13+E13+K13+L13</f>
        <v>0</v>
      </c>
    </row>
    <row r="14" spans="1:19" ht="18" customHeight="1" x14ac:dyDescent="0.25">
      <c r="A14" s="64" t="s">
        <v>109</v>
      </c>
      <c r="B14" s="127">
        <v>117</v>
      </c>
      <c r="C14" s="127">
        <v>117</v>
      </c>
      <c r="D14" s="127">
        <v>0</v>
      </c>
      <c r="E14" s="127">
        <v>92</v>
      </c>
      <c r="F14" s="127">
        <v>59</v>
      </c>
      <c r="G14" s="127">
        <v>19</v>
      </c>
      <c r="H14" s="127">
        <v>0</v>
      </c>
      <c r="I14" s="127">
        <v>92</v>
      </c>
      <c r="J14" s="127">
        <v>1</v>
      </c>
      <c r="K14" s="127">
        <v>3</v>
      </c>
      <c r="L14" s="127">
        <v>22</v>
      </c>
      <c r="M14" s="127">
        <v>4</v>
      </c>
      <c r="N14" s="127">
        <v>3</v>
      </c>
      <c r="O14" s="127">
        <v>12</v>
      </c>
      <c r="P14" s="127">
        <v>3</v>
      </c>
      <c r="Q14" s="127">
        <v>0</v>
      </c>
      <c r="R14" s="127"/>
      <c r="S14">
        <f t="shared" ref="S14:S33" si="0">D14+E14+K14+L14</f>
        <v>117</v>
      </c>
    </row>
    <row r="15" spans="1:19" ht="19.5" customHeight="1" x14ac:dyDescent="0.25">
      <c r="A15" s="64" t="s">
        <v>110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>
        <f t="shared" si="0"/>
        <v>0</v>
      </c>
    </row>
    <row r="16" spans="1:19" ht="19.5" customHeight="1" x14ac:dyDescent="0.25">
      <c r="A16" s="64" t="s">
        <v>111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>
        <f t="shared" si="0"/>
        <v>0</v>
      </c>
    </row>
    <row r="17" spans="1:19" ht="18" customHeight="1" x14ac:dyDescent="0.25">
      <c r="A17" s="64" t="s">
        <v>112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>
        <f t="shared" si="0"/>
        <v>0</v>
      </c>
    </row>
    <row r="18" spans="1:19" ht="16.5" customHeight="1" x14ac:dyDescent="0.25">
      <c r="A18" s="64" t="s">
        <v>113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>
        <f t="shared" si="0"/>
        <v>0</v>
      </c>
    </row>
    <row r="19" spans="1:19" ht="18.75" customHeight="1" x14ac:dyDescent="0.25">
      <c r="A19" s="64" t="s">
        <v>114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8"/>
      <c r="S19">
        <f t="shared" si="0"/>
        <v>0</v>
      </c>
    </row>
    <row r="20" spans="1:19" ht="18" customHeight="1" x14ac:dyDescent="0.25">
      <c r="A20" s="64" t="s">
        <v>115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9"/>
      <c r="N20" s="129"/>
      <c r="O20" s="129"/>
      <c r="P20" s="128"/>
      <c r="Q20" s="128"/>
      <c r="R20" s="128"/>
      <c r="S20">
        <f t="shared" si="0"/>
        <v>0</v>
      </c>
    </row>
    <row r="21" spans="1:19" ht="18.75" customHeight="1" x14ac:dyDescent="0.25">
      <c r="A21" s="64" t="s">
        <v>116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>
        <f t="shared" si="0"/>
        <v>0</v>
      </c>
    </row>
    <row r="22" spans="1:19" ht="33" customHeight="1" x14ac:dyDescent="0.2">
      <c r="A22" s="78" t="s">
        <v>28</v>
      </c>
      <c r="B22" s="89">
        <f>SUM(B13:B21)</f>
        <v>117</v>
      </c>
      <c r="C22" s="89">
        <f t="shared" ref="C22:Q22" si="1">SUM(C13:C21)</f>
        <v>117</v>
      </c>
      <c r="D22" s="89">
        <f t="shared" si="1"/>
        <v>0</v>
      </c>
      <c r="E22" s="89">
        <f t="shared" si="1"/>
        <v>92</v>
      </c>
      <c r="F22" s="89">
        <f t="shared" si="1"/>
        <v>59</v>
      </c>
      <c r="G22" s="89">
        <f t="shared" si="1"/>
        <v>19</v>
      </c>
      <c r="H22" s="89">
        <f t="shared" si="1"/>
        <v>0</v>
      </c>
      <c r="I22" s="89">
        <f t="shared" si="1"/>
        <v>92</v>
      </c>
      <c r="J22" s="89">
        <f t="shared" si="1"/>
        <v>1</v>
      </c>
      <c r="K22" s="89">
        <f t="shared" si="1"/>
        <v>3</v>
      </c>
      <c r="L22" s="89">
        <f t="shared" si="1"/>
        <v>22</v>
      </c>
      <c r="M22" s="89">
        <f>SUM(M13:M21)</f>
        <v>4</v>
      </c>
      <c r="N22" s="89">
        <f t="shared" ref="N22:O22" si="2">SUM(N13:N21)</f>
        <v>3</v>
      </c>
      <c r="O22" s="89">
        <f t="shared" si="2"/>
        <v>12</v>
      </c>
      <c r="P22" s="89">
        <f t="shared" si="1"/>
        <v>3</v>
      </c>
      <c r="Q22" s="89">
        <f t="shared" si="1"/>
        <v>0</v>
      </c>
      <c r="R22" s="90"/>
      <c r="S22" s="84">
        <f t="shared" si="0"/>
        <v>117</v>
      </c>
    </row>
    <row r="23" spans="1:19" ht="18" customHeight="1" x14ac:dyDescent="0.25">
      <c r="A23" s="64" t="s">
        <v>108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1"/>
      <c r="S23" s="84">
        <f t="shared" si="0"/>
        <v>0</v>
      </c>
    </row>
    <row r="24" spans="1:19" ht="17.25" customHeight="1" x14ac:dyDescent="0.25">
      <c r="A24" s="64" t="s">
        <v>109</v>
      </c>
      <c r="B24" s="130">
        <v>1</v>
      </c>
      <c r="C24" s="130">
        <v>1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>
        <v>1</v>
      </c>
      <c r="M24" s="130">
        <v>1</v>
      </c>
      <c r="N24" s="130">
        <v>0</v>
      </c>
      <c r="O24" s="130">
        <v>0</v>
      </c>
      <c r="P24" s="130">
        <v>0</v>
      </c>
      <c r="Q24" s="130">
        <v>0</v>
      </c>
      <c r="R24" s="131"/>
      <c r="S24" s="84">
        <f t="shared" si="0"/>
        <v>1</v>
      </c>
    </row>
    <row r="25" spans="1:19" ht="18" customHeight="1" x14ac:dyDescent="0.25">
      <c r="A25" s="64" t="s">
        <v>110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1"/>
      <c r="S25" s="84">
        <f t="shared" si="0"/>
        <v>0</v>
      </c>
    </row>
    <row r="26" spans="1:19" ht="18" customHeight="1" x14ac:dyDescent="0.25">
      <c r="A26" s="64" t="s">
        <v>111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1"/>
      <c r="S26" s="84">
        <f t="shared" si="0"/>
        <v>0</v>
      </c>
    </row>
    <row r="27" spans="1:19" ht="18" customHeight="1" x14ac:dyDescent="0.25">
      <c r="A27" s="64" t="s">
        <v>112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1"/>
      <c r="S27" s="84">
        <f t="shared" si="0"/>
        <v>0</v>
      </c>
    </row>
    <row r="28" spans="1:19" ht="18" customHeight="1" x14ac:dyDescent="0.25">
      <c r="A28" s="64" t="s">
        <v>113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1"/>
      <c r="S28" s="84">
        <f t="shared" si="0"/>
        <v>0</v>
      </c>
    </row>
    <row r="29" spans="1:19" ht="16.5" customHeight="1" x14ac:dyDescent="0.25">
      <c r="A29" s="64" t="s">
        <v>114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1"/>
      <c r="S29" s="84">
        <f t="shared" si="0"/>
        <v>0</v>
      </c>
    </row>
    <row r="30" spans="1:19" ht="18.75" customHeight="1" x14ac:dyDescent="0.25">
      <c r="A30" s="64" t="s">
        <v>115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132"/>
      <c r="O30" s="132"/>
      <c r="P30" s="96"/>
      <c r="Q30" s="96"/>
      <c r="R30" s="131"/>
      <c r="S30" s="84">
        <f t="shared" si="0"/>
        <v>0</v>
      </c>
    </row>
    <row r="31" spans="1:19" ht="18.75" customHeight="1" x14ac:dyDescent="0.25">
      <c r="A31" s="64" t="s">
        <v>116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132"/>
      <c r="O31" s="132"/>
      <c r="P31" s="96"/>
      <c r="Q31" s="96"/>
      <c r="R31" s="131"/>
      <c r="S31" s="84">
        <f t="shared" si="0"/>
        <v>0</v>
      </c>
    </row>
    <row r="32" spans="1:19" ht="31.5" customHeight="1" x14ac:dyDescent="0.2">
      <c r="A32" s="78" t="s">
        <v>29</v>
      </c>
      <c r="B32" s="91">
        <f>SUM(B23:B31)</f>
        <v>1</v>
      </c>
      <c r="C32" s="91">
        <f t="shared" ref="C32:Q32" si="3">SUM(C23:C31)</f>
        <v>1</v>
      </c>
      <c r="D32" s="91">
        <f t="shared" si="3"/>
        <v>0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1</v>
      </c>
      <c r="M32" s="91">
        <f t="shared" si="3"/>
        <v>1</v>
      </c>
      <c r="N32" s="91">
        <f t="shared" si="3"/>
        <v>0</v>
      </c>
      <c r="O32" s="91">
        <f t="shared" si="3"/>
        <v>0</v>
      </c>
      <c r="P32" s="91">
        <f t="shared" si="3"/>
        <v>0</v>
      </c>
      <c r="Q32" s="91">
        <f t="shared" si="3"/>
        <v>0</v>
      </c>
      <c r="R32" s="90"/>
      <c r="S32" s="84">
        <f t="shared" si="0"/>
        <v>1</v>
      </c>
    </row>
    <row r="33" spans="1:19" ht="15.75" x14ac:dyDescent="0.2">
      <c r="A33" s="76" t="s">
        <v>30</v>
      </c>
      <c r="B33" s="92">
        <f>B22+B32</f>
        <v>118</v>
      </c>
      <c r="C33" s="92">
        <f t="shared" ref="C33:Q33" si="4">C22+C32</f>
        <v>118</v>
      </c>
      <c r="D33" s="92">
        <f t="shared" si="4"/>
        <v>0</v>
      </c>
      <c r="E33" s="92">
        <f t="shared" si="4"/>
        <v>92</v>
      </c>
      <c r="F33" s="92">
        <f t="shared" si="4"/>
        <v>59</v>
      </c>
      <c r="G33" s="92">
        <f t="shared" si="4"/>
        <v>19</v>
      </c>
      <c r="H33" s="92">
        <f t="shared" si="4"/>
        <v>0</v>
      </c>
      <c r="I33" s="92">
        <f t="shared" si="4"/>
        <v>92</v>
      </c>
      <c r="J33" s="92">
        <f t="shared" si="4"/>
        <v>1</v>
      </c>
      <c r="K33" s="92">
        <f t="shared" si="4"/>
        <v>3</v>
      </c>
      <c r="L33" s="92">
        <f t="shared" si="4"/>
        <v>23</v>
      </c>
      <c r="M33" s="92">
        <f t="shared" si="4"/>
        <v>5</v>
      </c>
      <c r="N33" s="92">
        <f t="shared" si="4"/>
        <v>3</v>
      </c>
      <c r="O33" s="92">
        <f t="shared" si="4"/>
        <v>12</v>
      </c>
      <c r="P33" s="92">
        <f t="shared" si="4"/>
        <v>3</v>
      </c>
      <c r="Q33" s="92">
        <f t="shared" si="4"/>
        <v>0</v>
      </c>
      <c r="R33" s="93"/>
      <c r="S33" s="126">
        <f t="shared" si="0"/>
        <v>118</v>
      </c>
    </row>
    <row r="34" spans="1:19" ht="46.5" customHeight="1" x14ac:dyDescent="0.2">
      <c r="M34" s="203"/>
      <c r="N34" s="134"/>
      <c r="O34" s="134"/>
    </row>
    <row r="35" spans="1:19" x14ac:dyDescent="0.2">
      <c r="M35" s="203"/>
      <c r="N35" s="134"/>
      <c r="O35" s="134"/>
    </row>
    <row r="36" spans="1:19" x14ac:dyDescent="0.2">
      <c r="M36" s="203"/>
      <c r="N36" s="134"/>
      <c r="O36" s="134"/>
    </row>
    <row r="37" spans="1:19" x14ac:dyDescent="0.2">
      <c r="M37" s="203"/>
      <c r="N37" s="134"/>
      <c r="O37" s="134"/>
    </row>
    <row r="38" spans="1:19" x14ac:dyDescent="0.2">
      <c r="M38" s="203"/>
      <c r="N38" s="134"/>
      <c r="O38" s="134"/>
    </row>
  </sheetData>
  <mergeCells count="23">
    <mergeCell ref="R7:R12"/>
    <mergeCell ref="A1:Q2"/>
    <mergeCell ref="A5:M5"/>
    <mergeCell ref="D8:D12"/>
    <mergeCell ref="A7:A12"/>
    <mergeCell ref="B7:Q7"/>
    <mergeCell ref="B8:B12"/>
    <mergeCell ref="L8:L12"/>
    <mergeCell ref="Q8:Q12"/>
    <mergeCell ref="F10:F12"/>
    <mergeCell ref="G10:G12"/>
    <mergeCell ref="F9:H9"/>
    <mergeCell ref="O8:O12"/>
    <mergeCell ref="P8:P12"/>
    <mergeCell ref="C8:C12"/>
    <mergeCell ref="H10:H12"/>
    <mergeCell ref="K8:K12"/>
    <mergeCell ref="M34:M38"/>
    <mergeCell ref="N8:N12"/>
    <mergeCell ref="E8:H8"/>
    <mergeCell ref="I8:J11"/>
    <mergeCell ref="E9:E12"/>
    <mergeCell ref="M8:M12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view="pageLayout" topLeftCell="A11" workbookViewId="0">
      <selection activeCell="Q30" sqref="Q30"/>
    </sheetView>
  </sheetViews>
  <sheetFormatPr defaultRowHeight="12.75" x14ac:dyDescent="0.2"/>
  <cols>
    <col min="1" max="1" width="28.5703125" customWidth="1"/>
    <col min="2" max="2" width="8" customWidth="1"/>
    <col min="3" max="3" width="7" customWidth="1"/>
    <col min="4" max="4" width="7.28515625" customWidth="1"/>
    <col min="5" max="5" width="6.5703125" customWidth="1"/>
    <col min="6" max="6" width="5.5703125" customWidth="1"/>
    <col min="7" max="7" width="5" customWidth="1"/>
    <col min="8" max="8" width="7" customWidth="1"/>
    <col min="9" max="10" width="7.28515625" customWidth="1"/>
    <col min="11" max="12" width="10" customWidth="1"/>
  </cols>
  <sheetData>
    <row r="1" spans="1:15" ht="0.75" customHeight="1" x14ac:dyDescent="0.2"/>
    <row r="2" spans="1:15" ht="19.5" customHeight="1" x14ac:dyDescent="0.2"/>
    <row r="3" spans="1:15" ht="15.75" x14ac:dyDescent="0.25">
      <c r="A3" s="16" t="s">
        <v>89</v>
      </c>
    </row>
    <row r="5" spans="1:15" s="30" customFormat="1" ht="15.75" customHeight="1" x14ac:dyDescent="0.2">
      <c r="A5" s="153" t="s">
        <v>82</v>
      </c>
      <c r="B5" s="218" t="s">
        <v>90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20"/>
    </row>
    <row r="6" spans="1:15" s="30" customFormat="1" ht="39.75" customHeight="1" x14ac:dyDescent="0.2">
      <c r="A6" s="153"/>
      <c r="B6" s="140" t="s">
        <v>91</v>
      </c>
      <c r="C6" s="140" t="s">
        <v>64</v>
      </c>
      <c r="D6" s="206" t="s">
        <v>130</v>
      </c>
      <c r="E6" s="206"/>
      <c r="F6" s="206"/>
      <c r="G6" s="202" t="s">
        <v>92</v>
      </c>
      <c r="H6" s="202" t="s">
        <v>93</v>
      </c>
      <c r="I6" s="202" t="s">
        <v>107</v>
      </c>
      <c r="J6" s="202" t="s">
        <v>59</v>
      </c>
      <c r="K6" s="221" t="s">
        <v>60</v>
      </c>
      <c r="L6" s="221" t="s">
        <v>103</v>
      </c>
      <c r="M6" s="224" t="s">
        <v>140</v>
      </c>
      <c r="N6" s="224" t="s">
        <v>141</v>
      </c>
    </row>
    <row r="7" spans="1:15" s="30" customFormat="1" ht="54.75" hidden="1" customHeight="1" x14ac:dyDescent="0.2">
      <c r="A7" s="153"/>
      <c r="B7" s="140"/>
      <c r="C7" s="140"/>
      <c r="D7" s="206"/>
      <c r="E7" s="206"/>
      <c r="F7" s="206"/>
      <c r="G7" s="202"/>
      <c r="H7" s="202"/>
      <c r="I7" s="202"/>
      <c r="J7" s="202"/>
      <c r="K7" s="222"/>
      <c r="L7" s="222"/>
      <c r="M7" s="224"/>
      <c r="N7" s="224"/>
    </row>
    <row r="8" spans="1:15" s="30" customFormat="1" ht="15" customHeight="1" x14ac:dyDescent="0.2">
      <c r="A8" s="153"/>
      <c r="B8" s="140"/>
      <c r="C8" s="140"/>
      <c r="D8" s="206"/>
      <c r="E8" s="206"/>
      <c r="F8" s="206"/>
      <c r="G8" s="202"/>
      <c r="H8" s="202"/>
      <c r="I8" s="202"/>
      <c r="J8" s="202"/>
      <c r="K8" s="222"/>
      <c r="L8" s="222"/>
      <c r="M8" s="224"/>
      <c r="N8" s="224"/>
    </row>
    <row r="9" spans="1:15" s="30" customFormat="1" ht="13.5" customHeight="1" x14ac:dyDescent="0.2">
      <c r="A9" s="153"/>
      <c r="B9" s="140"/>
      <c r="C9" s="140"/>
      <c r="D9" s="202" t="s">
        <v>56</v>
      </c>
      <c r="E9" s="181" t="s">
        <v>61</v>
      </c>
      <c r="F9" s="181"/>
      <c r="G9" s="202"/>
      <c r="H9" s="202"/>
      <c r="I9" s="202"/>
      <c r="J9" s="202"/>
      <c r="K9" s="222"/>
      <c r="L9" s="222"/>
      <c r="M9" s="224"/>
      <c r="N9" s="224"/>
    </row>
    <row r="10" spans="1:15" s="30" customFormat="1" ht="171" customHeight="1" x14ac:dyDescent="0.2">
      <c r="A10" s="153"/>
      <c r="B10" s="140"/>
      <c r="C10" s="140"/>
      <c r="D10" s="202"/>
      <c r="E10" s="51" t="s">
        <v>63</v>
      </c>
      <c r="F10" s="51" t="s">
        <v>62</v>
      </c>
      <c r="G10" s="202"/>
      <c r="H10" s="202"/>
      <c r="I10" s="202"/>
      <c r="J10" s="202"/>
      <c r="K10" s="223"/>
      <c r="L10" s="223"/>
      <c r="M10" s="224"/>
      <c r="N10" s="224"/>
    </row>
    <row r="11" spans="1:15" s="30" customFormat="1" ht="18" customHeight="1" x14ac:dyDescent="0.2">
      <c r="A11" s="64" t="s">
        <v>108</v>
      </c>
      <c r="B11" s="95"/>
      <c r="C11" s="95"/>
      <c r="D11" s="95"/>
      <c r="E11" s="95"/>
      <c r="F11" s="95"/>
      <c r="G11" s="95"/>
      <c r="H11" s="95"/>
      <c r="I11" s="95"/>
      <c r="J11" s="95"/>
      <c r="K11" s="117"/>
      <c r="L11" s="117"/>
      <c r="M11" s="23"/>
      <c r="N11" s="95"/>
      <c r="O11" s="30">
        <f>C11+J11+K11+L11+M11</f>
        <v>0</v>
      </c>
    </row>
    <row r="12" spans="1:15" s="30" customFormat="1" ht="18" customHeight="1" x14ac:dyDescent="0.2">
      <c r="A12" s="64" t="s">
        <v>109</v>
      </c>
      <c r="B12" s="95">
        <v>47</v>
      </c>
      <c r="C12" s="95">
        <v>1</v>
      </c>
      <c r="D12" s="95">
        <v>42</v>
      </c>
      <c r="E12" s="95">
        <v>42</v>
      </c>
      <c r="F12" s="95">
        <v>0</v>
      </c>
      <c r="G12" s="95">
        <v>6</v>
      </c>
      <c r="H12" s="95">
        <v>0</v>
      </c>
      <c r="I12" s="95">
        <v>0</v>
      </c>
      <c r="J12" s="95">
        <v>42</v>
      </c>
      <c r="K12" s="117">
        <v>1</v>
      </c>
      <c r="L12" s="117">
        <v>0</v>
      </c>
      <c r="M12" s="23">
        <v>2</v>
      </c>
      <c r="N12" s="95">
        <v>1</v>
      </c>
      <c r="O12" s="30">
        <f t="shared" ref="O12:O31" si="0">C12+J12+K12+L12+M12</f>
        <v>46</v>
      </c>
    </row>
    <row r="13" spans="1:15" s="30" customFormat="1" ht="18" customHeight="1" x14ac:dyDescent="0.2">
      <c r="A13" s="64" t="s">
        <v>110</v>
      </c>
      <c r="B13" s="95"/>
      <c r="C13" s="95"/>
      <c r="D13" s="95"/>
      <c r="E13" s="95"/>
      <c r="F13" s="95"/>
      <c r="G13" s="95"/>
      <c r="H13" s="95"/>
      <c r="I13" s="95"/>
      <c r="J13" s="95"/>
      <c r="K13" s="117"/>
      <c r="L13" s="117"/>
      <c r="M13" s="23"/>
      <c r="N13" s="95"/>
      <c r="O13" s="30">
        <f t="shared" si="0"/>
        <v>0</v>
      </c>
    </row>
    <row r="14" spans="1:15" s="30" customFormat="1" ht="17.25" customHeight="1" x14ac:dyDescent="0.2">
      <c r="A14" s="64" t="s">
        <v>111</v>
      </c>
      <c r="B14" s="95"/>
      <c r="C14" s="95"/>
      <c r="D14" s="95"/>
      <c r="E14" s="95"/>
      <c r="F14" s="95"/>
      <c r="G14" s="95"/>
      <c r="H14" s="95"/>
      <c r="I14" s="95"/>
      <c r="J14" s="95"/>
      <c r="K14" s="117"/>
      <c r="L14" s="117"/>
      <c r="M14" s="23"/>
      <c r="N14" s="95"/>
      <c r="O14" s="30">
        <f t="shared" si="0"/>
        <v>0</v>
      </c>
    </row>
    <row r="15" spans="1:15" s="30" customFormat="1" ht="17.25" customHeight="1" x14ac:dyDescent="0.2">
      <c r="A15" s="64" t="s">
        <v>112</v>
      </c>
      <c r="B15" s="95"/>
      <c r="C15" s="95"/>
      <c r="D15" s="95"/>
      <c r="E15" s="95"/>
      <c r="F15" s="95"/>
      <c r="G15" s="95"/>
      <c r="H15" s="95"/>
      <c r="I15" s="95"/>
      <c r="J15" s="95"/>
      <c r="K15" s="117"/>
      <c r="L15" s="117"/>
      <c r="M15" s="23"/>
      <c r="N15" s="95"/>
      <c r="O15" s="30">
        <f t="shared" si="0"/>
        <v>0</v>
      </c>
    </row>
    <row r="16" spans="1:15" s="30" customFormat="1" ht="18.75" customHeight="1" x14ac:dyDescent="0.2">
      <c r="A16" s="64" t="s">
        <v>113</v>
      </c>
      <c r="B16" s="95"/>
      <c r="C16" s="95"/>
      <c r="D16" s="95"/>
      <c r="E16" s="95"/>
      <c r="F16" s="95"/>
      <c r="G16" s="95"/>
      <c r="H16" s="95"/>
      <c r="I16" s="95"/>
      <c r="J16" s="95"/>
      <c r="K16" s="117"/>
      <c r="L16" s="117"/>
      <c r="M16" s="23"/>
      <c r="N16" s="95"/>
      <c r="O16" s="30">
        <f t="shared" si="0"/>
        <v>0</v>
      </c>
    </row>
    <row r="17" spans="1:15" s="30" customFormat="1" ht="18.75" customHeight="1" x14ac:dyDescent="0.2">
      <c r="A17" s="64" t="s">
        <v>114</v>
      </c>
      <c r="B17" s="95"/>
      <c r="C17" s="95"/>
      <c r="D17" s="95"/>
      <c r="E17" s="95"/>
      <c r="F17" s="95"/>
      <c r="G17" s="95"/>
      <c r="H17" s="95"/>
      <c r="I17" s="95"/>
      <c r="J17" s="95"/>
      <c r="K17" s="117"/>
      <c r="L17" s="117"/>
      <c r="M17" s="23"/>
      <c r="N17" s="95"/>
      <c r="O17" s="30">
        <f t="shared" si="0"/>
        <v>0</v>
      </c>
    </row>
    <row r="18" spans="1:15" ht="17.25" customHeight="1" x14ac:dyDescent="0.2">
      <c r="A18" s="64" t="s">
        <v>115</v>
      </c>
      <c r="B18" s="54"/>
      <c r="C18" s="54"/>
      <c r="D18" s="54"/>
      <c r="E18" s="95"/>
      <c r="F18" s="54"/>
      <c r="G18" s="54"/>
      <c r="H18" s="54"/>
      <c r="I18" s="54"/>
      <c r="J18" s="54"/>
      <c r="K18" s="23"/>
      <c r="L18" s="23"/>
      <c r="M18" s="23"/>
      <c r="N18" s="23"/>
      <c r="O18" s="30">
        <f t="shared" si="0"/>
        <v>0</v>
      </c>
    </row>
    <row r="19" spans="1:15" ht="18" customHeight="1" x14ac:dyDescent="0.2">
      <c r="A19" s="64" t="s">
        <v>116</v>
      </c>
      <c r="B19" s="60"/>
      <c r="C19" s="60"/>
      <c r="D19" s="60"/>
      <c r="E19" s="60"/>
      <c r="F19" s="60"/>
      <c r="G19" s="60"/>
      <c r="H19" s="60"/>
      <c r="I19" s="60"/>
      <c r="J19" s="60"/>
      <c r="K19" s="23"/>
      <c r="L19" s="23"/>
      <c r="M19" s="23"/>
      <c r="N19" s="23"/>
      <c r="O19" s="30">
        <f t="shared" si="0"/>
        <v>0</v>
      </c>
    </row>
    <row r="20" spans="1:15" ht="33" customHeight="1" x14ac:dyDescent="0.2">
      <c r="A20" s="78" t="s">
        <v>28</v>
      </c>
      <c r="B20" s="91">
        <f>SUM(B11:B19)</f>
        <v>47</v>
      </c>
      <c r="C20" s="91">
        <f t="shared" ref="C20:N20" si="1">SUM(C11:C19)</f>
        <v>1</v>
      </c>
      <c r="D20" s="91">
        <f t="shared" si="1"/>
        <v>42</v>
      </c>
      <c r="E20" s="91">
        <f t="shared" si="1"/>
        <v>42</v>
      </c>
      <c r="F20" s="91">
        <f t="shared" si="1"/>
        <v>0</v>
      </c>
      <c r="G20" s="91">
        <f t="shared" si="1"/>
        <v>6</v>
      </c>
      <c r="H20" s="91">
        <f t="shared" si="1"/>
        <v>0</v>
      </c>
      <c r="I20" s="91">
        <f t="shared" si="1"/>
        <v>0</v>
      </c>
      <c r="J20" s="91">
        <f t="shared" si="1"/>
        <v>42</v>
      </c>
      <c r="K20" s="91">
        <f t="shared" si="1"/>
        <v>1</v>
      </c>
      <c r="L20" s="91">
        <f t="shared" si="1"/>
        <v>0</v>
      </c>
      <c r="M20" s="91">
        <f t="shared" si="1"/>
        <v>2</v>
      </c>
      <c r="N20" s="91">
        <f t="shared" si="1"/>
        <v>1</v>
      </c>
      <c r="O20" s="118">
        <f t="shared" si="0"/>
        <v>46</v>
      </c>
    </row>
    <row r="21" spans="1:15" ht="18" customHeight="1" x14ac:dyDescent="0.2">
      <c r="A21" s="64" t="s">
        <v>108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23"/>
      <c r="N21" s="23"/>
      <c r="O21" s="30">
        <f t="shared" si="0"/>
        <v>0</v>
      </c>
    </row>
    <row r="22" spans="1:15" ht="19.5" customHeight="1" x14ac:dyDescent="0.2">
      <c r="A22" s="64" t="s">
        <v>109</v>
      </c>
      <c r="B22" s="95">
        <v>0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23">
        <v>0</v>
      </c>
      <c r="N22" s="23">
        <v>0</v>
      </c>
      <c r="O22" s="30">
        <f t="shared" si="0"/>
        <v>0</v>
      </c>
    </row>
    <row r="23" spans="1:15" ht="18.75" customHeight="1" x14ac:dyDescent="0.2">
      <c r="A23" s="64" t="s">
        <v>110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23"/>
      <c r="N23" s="23"/>
      <c r="O23" s="30">
        <f t="shared" si="0"/>
        <v>0</v>
      </c>
    </row>
    <row r="24" spans="1:15" ht="18" customHeight="1" x14ac:dyDescent="0.2">
      <c r="A24" s="64" t="s">
        <v>111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23"/>
      <c r="N24" s="23"/>
      <c r="O24" s="30">
        <f t="shared" si="0"/>
        <v>0</v>
      </c>
    </row>
    <row r="25" spans="1:15" ht="18" customHeight="1" x14ac:dyDescent="0.2">
      <c r="A25" s="64" t="s">
        <v>112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23"/>
      <c r="N25" s="23"/>
      <c r="O25" s="30">
        <f t="shared" si="0"/>
        <v>0</v>
      </c>
    </row>
    <row r="26" spans="1:15" ht="18.75" customHeight="1" x14ac:dyDescent="0.2">
      <c r="A26" s="64" t="s">
        <v>113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23"/>
      <c r="N26" s="23"/>
      <c r="O26" s="30">
        <f t="shared" si="0"/>
        <v>0</v>
      </c>
    </row>
    <row r="27" spans="1:15" ht="18.75" customHeight="1" x14ac:dyDescent="0.2">
      <c r="A27" s="64" t="s">
        <v>114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23"/>
      <c r="N27" s="23"/>
      <c r="O27" s="30">
        <f t="shared" si="0"/>
        <v>0</v>
      </c>
    </row>
    <row r="28" spans="1:15" ht="17.25" customHeight="1" x14ac:dyDescent="0.2">
      <c r="A28" s="64" t="s">
        <v>115</v>
      </c>
      <c r="B28" s="23"/>
      <c r="C28" s="23"/>
      <c r="D28" s="23"/>
      <c r="E28" s="23"/>
      <c r="F28" s="31"/>
      <c r="G28" s="23"/>
      <c r="H28" s="23"/>
      <c r="I28" s="23"/>
      <c r="J28" s="23"/>
      <c r="K28" s="32"/>
      <c r="L28" s="32"/>
      <c r="M28" s="23"/>
      <c r="N28" s="23"/>
      <c r="O28" s="30">
        <f t="shared" si="0"/>
        <v>0</v>
      </c>
    </row>
    <row r="29" spans="1:15" ht="18" customHeight="1" x14ac:dyDescent="0.2">
      <c r="A29" s="64" t="s">
        <v>116</v>
      </c>
      <c r="B29" s="95"/>
      <c r="C29" s="95"/>
      <c r="D29" s="32"/>
      <c r="E29" s="32"/>
      <c r="F29" s="33"/>
      <c r="G29" s="32"/>
      <c r="H29" s="32"/>
      <c r="I29" s="32"/>
      <c r="J29" s="32"/>
      <c r="K29" s="32"/>
      <c r="L29" s="32"/>
      <c r="M29" s="23"/>
      <c r="N29" s="23"/>
      <c r="O29" s="30">
        <f t="shared" si="0"/>
        <v>0</v>
      </c>
    </row>
    <row r="30" spans="1:15" ht="34.5" customHeight="1" x14ac:dyDescent="0.2">
      <c r="A30" s="78" t="s">
        <v>29</v>
      </c>
      <c r="B30" s="89">
        <f>SUM(B21:B29)</f>
        <v>0</v>
      </c>
      <c r="C30" s="89">
        <f t="shared" ref="C30:N30" si="2">SUM(C21:C29)</f>
        <v>0</v>
      </c>
      <c r="D30" s="89">
        <f t="shared" si="2"/>
        <v>0</v>
      </c>
      <c r="E30" s="89">
        <f t="shared" si="2"/>
        <v>0</v>
      </c>
      <c r="F30" s="89">
        <f t="shared" si="2"/>
        <v>0</v>
      </c>
      <c r="G30" s="89">
        <f t="shared" si="2"/>
        <v>0</v>
      </c>
      <c r="H30" s="89">
        <f t="shared" si="2"/>
        <v>0</v>
      </c>
      <c r="I30" s="89">
        <f t="shared" si="2"/>
        <v>0</v>
      </c>
      <c r="J30" s="89">
        <f t="shared" si="2"/>
        <v>0</v>
      </c>
      <c r="K30" s="89">
        <f t="shared" si="2"/>
        <v>0</v>
      </c>
      <c r="L30" s="89">
        <f t="shared" si="2"/>
        <v>0</v>
      </c>
      <c r="M30" s="89">
        <f t="shared" si="2"/>
        <v>0</v>
      </c>
      <c r="N30" s="89">
        <f t="shared" si="2"/>
        <v>0</v>
      </c>
      <c r="O30" s="118">
        <f t="shared" si="0"/>
        <v>0</v>
      </c>
    </row>
    <row r="31" spans="1:15" ht="15.75" x14ac:dyDescent="0.2">
      <c r="A31" s="76" t="s">
        <v>30</v>
      </c>
      <c r="B31" s="94">
        <f>B20+B30</f>
        <v>47</v>
      </c>
      <c r="C31" s="94">
        <f t="shared" ref="C31:N31" si="3">C20+C30</f>
        <v>1</v>
      </c>
      <c r="D31" s="94">
        <f t="shared" si="3"/>
        <v>42</v>
      </c>
      <c r="E31" s="94">
        <f t="shared" si="3"/>
        <v>42</v>
      </c>
      <c r="F31" s="94">
        <f t="shared" si="3"/>
        <v>0</v>
      </c>
      <c r="G31" s="94">
        <f t="shared" si="3"/>
        <v>6</v>
      </c>
      <c r="H31" s="94">
        <f t="shared" si="3"/>
        <v>0</v>
      </c>
      <c r="I31" s="94">
        <f t="shared" si="3"/>
        <v>0</v>
      </c>
      <c r="J31" s="94">
        <f t="shared" si="3"/>
        <v>42</v>
      </c>
      <c r="K31" s="94">
        <f t="shared" si="3"/>
        <v>1</v>
      </c>
      <c r="L31" s="94">
        <f t="shared" si="3"/>
        <v>0</v>
      </c>
      <c r="M31" s="94">
        <f t="shared" si="3"/>
        <v>2</v>
      </c>
      <c r="N31" s="94">
        <f t="shared" si="3"/>
        <v>1</v>
      </c>
      <c r="O31" s="119">
        <f t="shared" si="0"/>
        <v>46</v>
      </c>
    </row>
  </sheetData>
  <mergeCells count="15">
    <mergeCell ref="A5:A10"/>
    <mergeCell ref="B6:B10"/>
    <mergeCell ref="C6:C10"/>
    <mergeCell ref="D6:F8"/>
    <mergeCell ref="J6:J10"/>
    <mergeCell ref="D9:D10"/>
    <mergeCell ref="E9:F9"/>
    <mergeCell ref="G6:G10"/>
    <mergeCell ref="H6:H10"/>
    <mergeCell ref="I6:I10"/>
    <mergeCell ref="B5:N5"/>
    <mergeCell ref="K6:K10"/>
    <mergeCell ref="L6:L10"/>
    <mergeCell ref="M6:M10"/>
    <mergeCell ref="N6:N10"/>
  </mergeCells>
  <pageMargins left="0.74803149606299213" right="0.74803149606299213" top="0.98425196850393704" bottom="0.98425196850393704" header="0.51181102362204722" footer="0.51181102362204722"/>
  <pageSetup paperSize="9" scale="6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view="pageBreakPreview" topLeftCell="A4" zoomScaleSheetLayoutView="100" workbookViewId="0">
      <selection activeCell="H20" sqref="H20"/>
    </sheetView>
  </sheetViews>
  <sheetFormatPr defaultRowHeight="12.75" x14ac:dyDescent="0.2"/>
  <cols>
    <col min="1" max="1" width="9.28515625" customWidth="1"/>
    <col min="2" max="2" width="14.5703125" customWidth="1"/>
    <col min="3" max="3" width="21.7109375" customWidth="1"/>
    <col min="4" max="4" width="24.5703125" customWidth="1"/>
    <col min="5" max="5" width="11.85546875" customWidth="1"/>
    <col min="6" max="6" width="11.28515625" customWidth="1"/>
    <col min="7" max="7" width="22.5703125" customWidth="1"/>
    <col min="8" max="8" width="18.7109375" customWidth="1"/>
  </cols>
  <sheetData>
    <row r="1" spans="1:8" ht="0.75" hidden="1" customHeight="1" x14ac:dyDescent="0.2"/>
    <row r="2" spans="1:8" hidden="1" x14ac:dyDescent="0.2"/>
    <row r="3" spans="1:8" hidden="1" x14ac:dyDescent="0.2"/>
    <row r="4" spans="1:8" ht="39.75" customHeight="1" x14ac:dyDescent="0.25">
      <c r="A4" s="16"/>
    </row>
    <row r="5" spans="1:8" ht="15.75" x14ac:dyDescent="0.25">
      <c r="A5" s="225" t="s">
        <v>131</v>
      </c>
      <c r="B5" s="225"/>
      <c r="C5" s="225"/>
      <c r="D5" s="225"/>
      <c r="E5" s="225"/>
      <c r="F5" s="225"/>
      <c r="G5" s="225"/>
      <c r="H5" s="225"/>
    </row>
    <row r="6" spans="1:8" ht="91.5" customHeight="1" x14ac:dyDescent="0.2">
      <c r="A6" s="52" t="s">
        <v>49</v>
      </c>
      <c r="B6" s="52" t="s">
        <v>94</v>
      </c>
      <c r="C6" s="52" t="s">
        <v>50</v>
      </c>
      <c r="D6" s="52" t="s">
        <v>51</v>
      </c>
      <c r="E6" s="52" t="s">
        <v>95</v>
      </c>
      <c r="F6" s="52" t="s">
        <v>96</v>
      </c>
      <c r="G6" s="2" t="s">
        <v>52</v>
      </c>
      <c r="H6" s="2" t="s">
        <v>85</v>
      </c>
    </row>
    <row r="7" spans="1:8" ht="23.45" customHeight="1" x14ac:dyDescent="0.2">
      <c r="A7" s="59">
        <v>1</v>
      </c>
      <c r="B7" s="59" t="s">
        <v>148</v>
      </c>
      <c r="C7" s="59" t="s">
        <v>148</v>
      </c>
      <c r="D7" s="59" t="s">
        <v>149</v>
      </c>
      <c r="E7" s="59">
        <v>1</v>
      </c>
      <c r="F7" s="59">
        <v>20</v>
      </c>
      <c r="G7" s="2"/>
      <c r="H7" s="2"/>
    </row>
    <row r="8" spans="1:8" ht="15" customHeight="1" x14ac:dyDescent="0.2">
      <c r="A8" s="59"/>
      <c r="B8" s="59"/>
      <c r="C8" s="59"/>
      <c r="D8" s="59"/>
      <c r="E8" s="59"/>
      <c r="F8" s="59"/>
      <c r="G8" s="2"/>
      <c r="H8" s="2"/>
    </row>
    <row r="9" spans="1:8" ht="15" customHeight="1" x14ac:dyDescent="0.2">
      <c r="A9" s="59"/>
      <c r="B9" s="59"/>
      <c r="C9" s="59"/>
      <c r="D9" s="59"/>
      <c r="E9" s="59"/>
      <c r="F9" s="59"/>
      <c r="G9" s="2"/>
      <c r="H9" s="2"/>
    </row>
    <row r="10" spans="1:8" ht="15" customHeight="1" x14ac:dyDescent="0.2">
      <c r="A10" s="59"/>
      <c r="B10" s="59"/>
      <c r="C10" s="59"/>
      <c r="D10" s="59"/>
      <c r="E10" s="59"/>
      <c r="F10" s="59"/>
      <c r="G10" s="2"/>
      <c r="H10" s="2"/>
    </row>
    <row r="11" spans="1:8" ht="15" customHeight="1" x14ac:dyDescent="0.2">
      <c r="A11" s="52"/>
      <c r="B11" s="52"/>
      <c r="C11" s="52"/>
      <c r="D11" s="52"/>
      <c r="E11" s="52"/>
      <c r="F11" s="52"/>
      <c r="G11" s="2"/>
      <c r="H11" s="2"/>
    </row>
    <row r="12" spans="1:8" ht="15" customHeight="1" x14ac:dyDescent="0.2">
      <c r="A12" s="52"/>
      <c r="B12" s="52"/>
      <c r="C12" s="52"/>
      <c r="D12" s="52"/>
      <c r="E12" s="52"/>
      <c r="F12" s="52"/>
      <c r="G12" s="2"/>
      <c r="H12" s="2"/>
    </row>
    <row r="13" spans="1:8" ht="15" customHeight="1" x14ac:dyDescent="0.2">
      <c r="A13" s="52"/>
      <c r="B13" s="52"/>
      <c r="C13" s="52"/>
      <c r="D13" s="52"/>
      <c r="E13" s="52"/>
      <c r="F13" s="52"/>
      <c r="G13" s="2"/>
      <c r="H13" s="2"/>
    </row>
    <row r="14" spans="1:8" ht="15" customHeight="1" x14ac:dyDescent="0.2">
      <c r="A14" s="17"/>
      <c r="B14" s="17"/>
      <c r="C14" s="17"/>
      <c r="D14" s="17"/>
      <c r="E14" s="49"/>
      <c r="F14" s="49"/>
      <c r="G14" s="52"/>
      <c r="H14" s="17"/>
    </row>
    <row r="15" spans="1:8" ht="15" customHeight="1" x14ac:dyDescent="0.2">
      <c r="A15" s="226" t="s">
        <v>48</v>
      </c>
      <c r="B15" s="227"/>
      <c r="C15" s="227"/>
      <c r="D15" s="228"/>
      <c r="E15" s="26">
        <v>1</v>
      </c>
      <c r="F15" s="26">
        <f>SUM(F7:F14)</f>
        <v>20</v>
      </c>
      <c r="G15" s="26"/>
      <c r="H15" s="29"/>
    </row>
  </sheetData>
  <mergeCells count="2">
    <mergeCell ref="A5:H5"/>
    <mergeCell ref="A15:D15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1. Итоги 2021-2022 уч. года</vt:lpstr>
      <vt:lpstr>2. Формы получения образования</vt:lpstr>
      <vt:lpstr>3. Распределение выпускников</vt:lpstr>
      <vt:lpstr>4.1. Результаты ГИА-9</vt:lpstr>
      <vt:lpstr>4.2. Результаты ГИА-11</vt:lpstr>
      <vt:lpstr>5. Проф. обучение</vt:lpstr>
      <vt:lpstr>'5. Проф. обучение'!Область_печати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Olga Zelenkova</cp:lastModifiedBy>
  <cp:lastPrinted>2022-08-01T06:42:44Z</cp:lastPrinted>
  <dcterms:created xsi:type="dcterms:W3CDTF">2011-05-12T01:14:12Z</dcterms:created>
  <dcterms:modified xsi:type="dcterms:W3CDTF">2022-09-08T23:03:29Z</dcterms:modified>
</cp:coreProperties>
</file>